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35" yWindow="75" windowWidth="14595" windowHeight="11760"/>
  </bookViews>
  <sheets>
    <sheet name="на 23.05.2022" sheetId="6" r:id="rId1"/>
  </sheets>
  <definedNames>
    <definedName name="_xlnm.Print_Titles" localSheetId="0">'на 23.05.2022'!$12:$14</definedName>
    <definedName name="_xlnm.Print_Area" localSheetId="0">'на 23.05.2022'!$A$1:$O$39</definedName>
  </definedNames>
  <calcPr calcId="124519"/>
</workbook>
</file>

<file path=xl/calcChain.xml><?xml version="1.0" encoding="utf-8"?>
<calcChain xmlns="http://schemas.openxmlformats.org/spreadsheetml/2006/main">
  <c r="L31" i="6"/>
  <c r="L27" s="1"/>
  <c r="H16"/>
  <c r="H15" s="1"/>
  <c r="J16"/>
  <c r="L16"/>
  <c r="M16"/>
  <c r="N16"/>
  <c r="H17"/>
  <c r="H18"/>
  <c r="J18"/>
  <c r="L18"/>
  <c r="M18"/>
  <c r="N18"/>
  <c r="H19"/>
  <c r="J19"/>
  <c r="K19"/>
  <c r="L19"/>
  <c r="M19"/>
  <c r="N19"/>
  <c r="H20"/>
  <c r="J20"/>
  <c r="K20"/>
  <c r="L20"/>
  <c r="M20"/>
  <c r="N20"/>
  <c r="H21"/>
  <c r="I21"/>
  <c r="J21"/>
  <c r="M21"/>
  <c r="N21"/>
  <c r="H22"/>
  <c r="J22"/>
  <c r="L22"/>
  <c r="M22"/>
  <c r="N22"/>
  <c r="H23"/>
  <c r="J23"/>
  <c r="L23"/>
  <c r="M23"/>
  <c r="N23"/>
  <c r="H24"/>
  <c r="J24"/>
  <c r="L24"/>
  <c r="M24"/>
  <c r="N24"/>
  <c r="H25"/>
  <c r="I25"/>
  <c r="J25"/>
  <c r="L25"/>
  <c r="M25"/>
  <c r="N25"/>
  <c r="J26"/>
  <c r="J17" s="1"/>
  <c r="L26"/>
  <c r="M26"/>
  <c r="M17" s="1"/>
  <c r="N26"/>
  <c r="N17" s="1"/>
  <c r="H27"/>
  <c r="J27"/>
  <c r="M27"/>
  <c r="N27"/>
  <c r="I28"/>
  <c r="K28"/>
  <c r="I29"/>
  <c r="K29"/>
  <c r="I30"/>
  <c r="I20" s="1"/>
  <c r="I31"/>
  <c r="K31"/>
  <c r="K21" s="1"/>
  <c r="I32"/>
  <c r="I22" s="1"/>
  <c r="K32"/>
  <c r="K22" s="1"/>
  <c r="I33"/>
  <c r="I23" s="1"/>
  <c r="K33"/>
  <c r="K23" s="1"/>
  <c r="I34"/>
  <c r="I24" s="1"/>
  <c r="K34"/>
  <c r="K24" s="1"/>
  <c r="K35"/>
  <c r="K25" s="1"/>
  <c r="K36"/>
  <c r="K26" s="1"/>
  <c r="L21" l="1"/>
  <c r="L17"/>
  <c r="L15" s="1"/>
  <c r="I17"/>
  <c r="M15"/>
  <c r="N15"/>
  <c r="J15"/>
  <c r="I19"/>
  <c r="K17"/>
  <c r="K37"/>
  <c r="K16" s="1"/>
  <c r="K18" l="1"/>
  <c r="K27"/>
  <c r="K15"/>
  <c r="I37"/>
  <c r="I16" l="1"/>
  <c r="I15" s="1"/>
  <c r="I18"/>
  <c r="I27"/>
</calcChain>
</file>

<file path=xl/sharedStrings.xml><?xml version="1.0" encoding="utf-8"?>
<sst xmlns="http://schemas.openxmlformats.org/spreadsheetml/2006/main" count="100" uniqueCount="48">
  <si>
    <t>Ответственный исполнитель, соисполнители</t>
  </si>
  <si>
    <t>ГРБС</t>
  </si>
  <si>
    <t>Рз Пр</t>
  </si>
  <si>
    <t>ЦСР</t>
  </si>
  <si>
    <t>ВР</t>
  </si>
  <si>
    <t>всего</t>
  </si>
  <si>
    <t>X</t>
  </si>
  <si>
    <t>Администрация МО</t>
  </si>
  <si>
    <t>Управление финансов и экономики</t>
  </si>
  <si>
    <t>Совет депутатов</t>
  </si>
  <si>
    <t>Управление образования</t>
  </si>
  <si>
    <t>0705</t>
  </si>
  <si>
    <t>республиканский бюджет</t>
  </si>
  <si>
    <t>районный бюджет</t>
  </si>
  <si>
    <t>КОСГУ</t>
  </si>
  <si>
    <t xml:space="preserve">                                      </t>
  </si>
  <si>
    <t>Код бюджетной классификации</t>
  </si>
  <si>
    <t>Управление ЖКХ и строительства</t>
  </si>
  <si>
    <t>0104</t>
  </si>
  <si>
    <t>48001 70120</t>
  </si>
  <si>
    <t>48002 00000</t>
  </si>
  <si>
    <t>48002 21860</t>
  </si>
  <si>
    <t xml:space="preserve">Н.А. Потылицына </t>
  </si>
  <si>
    <r>
      <t>Связь с показателями муниципальной программы</t>
    </r>
    <r>
      <rPr>
        <sz val="8"/>
        <color theme="1"/>
        <rFont val="Times New Roman"/>
        <family val="1"/>
        <charset val="204"/>
      </rPr>
      <t xml:space="preserve"> (номер показателя, характеризующего результат реализации основного мероприятия)</t>
    </r>
  </si>
  <si>
    <t xml:space="preserve">Приложение </t>
  </si>
  <si>
    <t xml:space="preserve">к муниципальной программе «Улучшение условий и охраны труда в Усть-Абаканском районе»
</t>
  </si>
  <si>
    <t>»</t>
  </si>
  <si>
    <t>Контрольно-счетная палата</t>
  </si>
  <si>
    <t>Управление имущественных и земельных отношений</t>
  </si>
  <si>
    <t>Управление сельского хозяйства</t>
  </si>
  <si>
    <t>Осуществление органами местного самоуправления государственных полномочий в сфере трудовых отношений</t>
  </si>
  <si>
    <t>Обязательные медицинские осмотры;                                                                                                                                обучение руководителей и специалистов по охране труда и проверка знаний;                                                                                                                                   приобретение спецодежды, средств индивидуальной защиты;                                                                                                                                приобретение смывающих и обеззараживающих средств;                                                                                                                                              проведение специальной оценки условий труда рабочих мест;                                                                                                                                                                                                                                                                                      оснащение, приобретение специальных изданий для специалистов по охране труда</t>
  </si>
  <si>
    <t xml:space="preserve">Наименование муниципальной программы, основного мероприятия, мероприятий </t>
  </si>
  <si>
    <t>Основные направления реализации</t>
  </si>
  <si>
    <t>УКМПСТ</t>
  </si>
  <si>
    <t>3</t>
  </si>
  <si>
    <t>Муниципальная программа "Улучшение условий и охраны труда в Усть-Абаканском районе"</t>
  </si>
  <si>
    <t>Основное мероприятие 1   Совершенствование системы охраны труда</t>
  </si>
  <si>
    <t>Мероприятие 1     Мероприятия в области улучшений условий и охраны труда</t>
  </si>
  <si>
    <t>Мероприятие 2   Осуществление органами местного самоуправления государственных полномочий в сфере трудовых отношений</t>
  </si>
  <si>
    <t>Объемы бюджетных ассигнований по годам, рублей</t>
  </si>
  <si>
    <t>к постановлению Администрации</t>
  </si>
  <si>
    <t>района Республики Хакасия</t>
  </si>
  <si>
    <t xml:space="preserve">Усть-Абаканского муниципального </t>
  </si>
  <si>
    <t>РЕСУРСНОЕ ОБЕСПЕЧЕНИЕ</t>
  </si>
  <si>
    <t>реализации муниципальной программы</t>
  </si>
  <si>
    <t>Первый заместитель Главы Администрации Усть-Абаканского муниципального  района Республики Хакасия по финансам и экономике  - руководитель Управления финансов и экономики Администрации                                                                      Усть-Абаканского муниципального района Республики Хакасия</t>
  </si>
  <si>
    <t>от 27.05.2025  № 426 - п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</si>
</sst>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" fontId="13" fillId="4" borderId="5">
      <alignment horizontal="right" vertical="top" shrinkToFit="1"/>
    </xf>
  </cellStyleXfs>
  <cellXfs count="82">
    <xf numFmtId="0" fontId="0" fillId="0" borderId="0" xfId="0"/>
    <xf numFmtId="0" fontId="3" fillId="2" borderId="0" xfId="0" applyFont="1" applyFill="1"/>
    <xf numFmtId="49" fontId="3" fillId="2" borderId="0" xfId="0" applyNumberFormat="1" applyFont="1" applyFill="1"/>
    <xf numFmtId="0" fontId="4" fillId="2" borderId="0" xfId="0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4" fillId="2" borderId="0" xfId="0" applyNumberFormat="1" applyFont="1" applyFill="1"/>
    <xf numFmtId="3" fontId="3" fillId="2" borderId="0" xfId="0" applyNumberFormat="1" applyFont="1" applyFill="1"/>
    <xf numFmtId="3" fontId="4" fillId="2" borderId="0" xfId="0" applyNumberFormat="1" applyFont="1" applyFill="1"/>
    <xf numFmtId="0" fontId="3" fillId="2" borderId="0" xfId="0" applyFont="1" applyFill="1" applyAlignment="1">
      <alignment vertical="top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" fontId="4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1" fontId="9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/>
    </xf>
    <xf numFmtId="0" fontId="4" fillId="2" borderId="0" xfId="0" applyFont="1" applyFill="1" applyAlignment="1"/>
    <xf numFmtId="3" fontId="3" fillId="3" borderId="0" xfId="0" applyNumberFormat="1" applyFont="1" applyFill="1"/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/>
    <xf numFmtId="0" fontId="4" fillId="2" borderId="0" xfId="0" applyFont="1" applyFill="1" applyAlignment="1">
      <alignment horizontal="right" vertical="top"/>
    </xf>
    <xf numFmtId="0" fontId="9" fillId="2" borderId="1" xfId="0" applyFont="1" applyFill="1" applyBorder="1" applyAlignment="1">
      <alignment vertical="top"/>
    </xf>
    <xf numFmtId="4" fontId="4" fillId="2" borderId="0" xfId="0" applyNumberFormat="1" applyFont="1" applyFill="1" applyAlignment="1"/>
    <xf numFmtId="0" fontId="9" fillId="0" borderId="4" xfId="0" applyNumberFormat="1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3" fontId="3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3" fontId="4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wrapText="1"/>
    </xf>
    <xf numFmtId="4" fontId="11" fillId="2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2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12" fillId="2" borderId="1" xfId="0" applyNumberFormat="1" applyFont="1" applyFill="1" applyBorder="1" applyAlignment="1">
      <alignment wrapText="1"/>
    </xf>
    <xf numFmtId="0" fontId="4" fillId="2" borderId="0" xfId="0" applyFont="1" applyFill="1" applyAlignment="1"/>
    <xf numFmtId="4" fontId="10" fillId="0" borderId="1" xfId="0" applyNumberFormat="1" applyFont="1" applyFill="1" applyBorder="1" applyAlignment="1"/>
    <xf numFmtId="4" fontId="14" fillId="0" borderId="5" xfId="2" applyNumberFormat="1" applyFont="1" applyFill="1" applyAlignment="1" applyProtection="1">
      <alignment shrinkToFit="1"/>
    </xf>
    <xf numFmtId="0" fontId="4" fillId="2" borderId="0" xfId="0" applyFont="1" applyFill="1" applyAlignment="1"/>
    <xf numFmtId="4" fontId="9" fillId="2" borderId="1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top"/>
    </xf>
    <xf numFmtId="4" fontId="9" fillId="2" borderId="2" xfId="0" applyNumberFormat="1" applyFont="1" applyFill="1" applyBorder="1" applyAlignment="1">
      <alignment vertical="top"/>
    </xf>
    <xf numFmtId="0" fontId="7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0" fontId="5" fillId="2" borderId="0" xfId="0" applyFont="1" applyFill="1" applyAlignment="1"/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3" fontId="10" fillId="2" borderId="6" xfId="1" applyNumberFormat="1" applyFont="1" applyFill="1" applyBorder="1" applyAlignment="1" applyProtection="1">
      <alignment horizontal="center" vertical="center" wrapText="1"/>
    </xf>
    <xf numFmtId="3" fontId="10" fillId="2" borderId="7" xfId="1" applyNumberFormat="1" applyFont="1" applyFill="1" applyBorder="1" applyAlignment="1" applyProtection="1">
      <alignment horizontal="center" vertical="center" wrapText="1"/>
    </xf>
    <xf numFmtId="3" fontId="10" fillId="2" borderId="8" xfId="1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3" fontId="15" fillId="2" borderId="0" xfId="0" applyNumberFormat="1" applyFont="1" applyFill="1" applyAlignment="1">
      <alignment horizontal="center"/>
    </xf>
  </cellXfs>
  <cellStyles count="3">
    <cellStyle name="xl36" xfId="2"/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6"/>
  <sheetViews>
    <sheetView tabSelected="1" view="pageBreakPreview" zoomScale="80" zoomScaleNormal="90" zoomScaleSheetLayoutView="80" workbookViewId="0">
      <selection activeCell="O15" sqref="O15"/>
    </sheetView>
  </sheetViews>
  <sheetFormatPr defaultColWidth="9.140625" defaultRowHeight="12.75"/>
  <cols>
    <col min="1" max="1" width="30.5703125" style="1" customWidth="1"/>
    <col min="2" max="2" width="21.140625" style="1" customWidth="1"/>
    <col min="3" max="4" width="7.28515625" style="1" hidden="1" customWidth="1"/>
    <col min="5" max="5" width="12.7109375" style="2" hidden="1" customWidth="1"/>
    <col min="6" max="6" width="7" style="1" hidden="1" customWidth="1"/>
    <col min="7" max="7" width="8.42578125" style="1" hidden="1" customWidth="1"/>
    <col min="8" max="8" width="13.85546875" style="7" hidden="1" customWidth="1"/>
    <col min="9" max="9" width="17.5703125" style="34" customWidth="1"/>
    <col min="10" max="11" width="16.85546875" style="43" customWidth="1"/>
    <col min="12" max="12" width="19.140625" style="43" customWidth="1"/>
    <col min="13" max="13" width="18.140625" style="43" customWidth="1"/>
    <col min="14" max="14" width="20.140625" style="43" customWidth="1"/>
    <col min="15" max="15" width="44.42578125" style="9" customWidth="1"/>
    <col min="16" max="16" width="18.28515625" style="4" hidden="1" customWidth="1"/>
    <col min="17" max="16384" width="9.140625" style="1"/>
  </cols>
  <sheetData>
    <row r="1" spans="1:18" ht="18.75">
      <c r="I1" s="7"/>
      <c r="J1" s="7"/>
      <c r="O1" s="57" t="s">
        <v>24</v>
      </c>
      <c r="P1" s="54"/>
      <c r="Q1" s="33"/>
    </row>
    <row r="2" spans="1:18" ht="18.75">
      <c r="I2" s="7"/>
      <c r="J2" s="7"/>
      <c r="O2" s="57" t="s">
        <v>41</v>
      </c>
      <c r="P2" s="54"/>
      <c r="Q2" s="33"/>
    </row>
    <row r="3" spans="1:18" ht="18.75">
      <c r="I3" s="7"/>
      <c r="J3" s="7"/>
      <c r="O3" s="15" t="s">
        <v>43</v>
      </c>
      <c r="P3" s="15"/>
      <c r="Q3" s="15"/>
    </row>
    <row r="4" spans="1:18" ht="18.75">
      <c r="I4" s="7"/>
      <c r="J4" s="7"/>
      <c r="O4" s="15" t="s">
        <v>42</v>
      </c>
      <c r="P4" s="15"/>
      <c r="Q4" s="15"/>
    </row>
    <row r="5" spans="1:18" ht="18.75">
      <c r="I5" s="7"/>
      <c r="J5" s="7"/>
      <c r="O5" s="57" t="s">
        <v>47</v>
      </c>
      <c r="P5" s="54"/>
      <c r="Q5" s="33"/>
    </row>
    <row r="6" spans="1:18" ht="23.25" customHeight="1">
      <c r="I6" s="7"/>
      <c r="J6" s="7"/>
      <c r="O6" s="14"/>
      <c r="P6" s="14"/>
      <c r="Q6" s="14"/>
    </row>
    <row r="7" spans="1:18" ht="18.75">
      <c r="H7" s="54"/>
      <c r="I7" s="7"/>
      <c r="J7" s="7"/>
      <c r="O7" s="77" t="s">
        <v>24</v>
      </c>
      <c r="P7" s="77"/>
      <c r="Q7" s="36"/>
      <c r="R7" s="36"/>
    </row>
    <row r="8" spans="1:18" ht="58.5" customHeight="1">
      <c r="H8" s="39"/>
      <c r="I8" s="7"/>
      <c r="J8" s="7"/>
      <c r="O8" s="78" t="s">
        <v>25</v>
      </c>
      <c r="P8" s="78"/>
      <c r="Q8" s="35"/>
      <c r="R8" s="35"/>
    </row>
    <row r="9" spans="1:18" ht="58.5" customHeight="1">
      <c r="H9" s="39"/>
      <c r="I9" s="81" t="s">
        <v>44</v>
      </c>
      <c r="J9" s="81"/>
      <c r="K9" s="81"/>
      <c r="L9" s="81"/>
      <c r="M9" s="81"/>
      <c r="N9" s="81"/>
      <c r="O9" s="62"/>
      <c r="P9" s="62"/>
      <c r="Q9" s="35"/>
      <c r="R9" s="35"/>
    </row>
    <row r="10" spans="1:18" ht="21.75" customHeight="1">
      <c r="H10" s="39"/>
      <c r="I10" s="81" t="s">
        <v>45</v>
      </c>
      <c r="J10" s="81"/>
      <c r="K10" s="81"/>
      <c r="L10" s="81"/>
      <c r="M10" s="81"/>
      <c r="N10" s="81"/>
      <c r="O10" s="62"/>
      <c r="P10" s="62"/>
      <c r="Q10" s="35"/>
      <c r="R10" s="35"/>
    </row>
    <row r="11" spans="1:18" ht="23.25" customHeight="1">
      <c r="I11" s="7"/>
      <c r="J11" s="7"/>
    </row>
    <row r="12" spans="1:18" ht="27.75" customHeight="1">
      <c r="A12" s="70" t="s">
        <v>32</v>
      </c>
      <c r="B12" s="70" t="s">
        <v>0</v>
      </c>
      <c r="C12" s="80" t="s">
        <v>16</v>
      </c>
      <c r="D12" s="80"/>
      <c r="E12" s="80"/>
      <c r="F12" s="80"/>
      <c r="G12" s="80"/>
      <c r="H12" s="74" t="s">
        <v>40</v>
      </c>
      <c r="I12" s="75"/>
      <c r="J12" s="75"/>
      <c r="K12" s="75"/>
      <c r="L12" s="75"/>
      <c r="M12" s="75"/>
      <c r="N12" s="76"/>
      <c r="O12" s="70" t="s">
        <v>33</v>
      </c>
      <c r="P12" s="79" t="s">
        <v>23</v>
      </c>
    </row>
    <row r="13" spans="1:18" ht="61.5" customHeight="1">
      <c r="A13" s="70"/>
      <c r="B13" s="70"/>
      <c r="C13" s="16" t="s">
        <v>1</v>
      </c>
      <c r="D13" s="16" t="s">
        <v>2</v>
      </c>
      <c r="E13" s="17" t="s">
        <v>3</v>
      </c>
      <c r="F13" s="16" t="s">
        <v>4</v>
      </c>
      <c r="G13" s="16" t="s">
        <v>14</v>
      </c>
      <c r="H13" s="18">
        <v>2021</v>
      </c>
      <c r="I13" s="18">
        <v>2022</v>
      </c>
      <c r="J13" s="44">
        <v>2023</v>
      </c>
      <c r="K13" s="44">
        <v>2024</v>
      </c>
      <c r="L13" s="44">
        <v>2025</v>
      </c>
      <c r="M13" s="44">
        <v>2026</v>
      </c>
      <c r="N13" s="44">
        <v>2027</v>
      </c>
      <c r="O13" s="70"/>
      <c r="P13" s="79"/>
    </row>
    <row r="14" spans="1:18" ht="15.75" customHeight="1">
      <c r="A14" s="19">
        <v>1</v>
      </c>
      <c r="B14" s="19">
        <v>2</v>
      </c>
      <c r="C14" s="19">
        <v>4</v>
      </c>
      <c r="D14" s="19">
        <v>5</v>
      </c>
      <c r="E14" s="20">
        <v>6</v>
      </c>
      <c r="F14" s="19">
        <v>7</v>
      </c>
      <c r="G14" s="20">
        <v>8</v>
      </c>
      <c r="H14" s="19"/>
      <c r="I14" s="20" t="s">
        <v>35</v>
      </c>
      <c r="J14" s="45">
        <v>4</v>
      </c>
      <c r="K14" s="47">
        <v>5</v>
      </c>
      <c r="L14" s="47">
        <v>6</v>
      </c>
      <c r="M14" s="47">
        <v>7</v>
      </c>
      <c r="N14" s="47">
        <v>8</v>
      </c>
      <c r="O14" s="21">
        <v>9</v>
      </c>
      <c r="P14" s="10">
        <v>12</v>
      </c>
    </row>
    <row r="15" spans="1:18" ht="21.75" customHeight="1">
      <c r="A15" s="71" t="s">
        <v>36</v>
      </c>
      <c r="B15" s="22" t="s">
        <v>5</v>
      </c>
      <c r="C15" s="23" t="s">
        <v>6</v>
      </c>
      <c r="D15" s="23" t="s">
        <v>6</v>
      </c>
      <c r="E15" s="24" t="s">
        <v>6</v>
      </c>
      <c r="F15" s="23" t="s">
        <v>6</v>
      </c>
      <c r="G15" s="23"/>
      <c r="H15" s="48">
        <f>H16+H17</f>
        <v>4459404.16</v>
      </c>
      <c r="I15" s="49">
        <f>I16+I17</f>
        <v>4406689.41</v>
      </c>
      <c r="J15" s="48">
        <f>J16+J17</f>
        <v>4336860.34</v>
      </c>
      <c r="K15" s="48">
        <f>K16+K17</f>
        <v>3505320.2399999998</v>
      </c>
      <c r="L15" s="48">
        <f t="shared" ref="L15" si="0">L16+L17</f>
        <v>6351765.1699999999</v>
      </c>
      <c r="M15" s="48">
        <f t="shared" ref="M15:N15" si="1">M16+M17</f>
        <v>4492298.17</v>
      </c>
      <c r="N15" s="48">
        <f t="shared" si="1"/>
        <v>4520118.17</v>
      </c>
      <c r="O15" s="61"/>
      <c r="P15" s="65"/>
    </row>
    <row r="16" spans="1:18" ht="31.5">
      <c r="A16" s="72"/>
      <c r="B16" s="25" t="s">
        <v>12</v>
      </c>
      <c r="C16" s="19"/>
      <c r="D16" s="19"/>
      <c r="E16" s="20"/>
      <c r="F16" s="26"/>
      <c r="G16" s="26"/>
      <c r="H16" s="50">
        <f>H37</f>
        <v>500000</v>
      </c>
      <c r="I16" s="51">
        <f>I37</f>
        <v>770000</v>
      </c>
      <c r="J16" s="50">
        <f t="shared" ref="J16:L16" si="2">J37</f>
        <v>652000</v>
      </c>
      <c r="K16" s="50">
        <f t="shared" si="2"/>
        <v>817000</v>
      </c>
      <c r="L16" s="50">
        <f t="shared" si="2"/>
        <v>660000</v>
      </c>
      <c r="M16" s="50">
        <f t="shared" ref="M16:N16" si="3">M37</f>
        <v>660000</v>
      </c>
      <c r="N16" s="50">
        <f t="shared" si="3"/>
        <v>660000</v>
      </c>
      <c r="O16" s="61"/>
      <c r="P16" s="65"/>
    </row>
    <row r="17" spans="1:16" ht="18.75" customHeight="1">
      <c r="A17" s="72"/>
      <c r="B17" s="25" t="s">
        <v>13</v>
      </c>
      <c r="C17" s="19"/>
      <c r="D17" s="19"/>
      <c r="E17" s="20"/>
      <c r="F17" s="26"/>
      <c r="G17" s="26"/>
      <c r="H17" s="51">
        <f>H28+H29+H30+H31+H32+H33+H34+H35</f>
        <v>3959404.16</v>
      </c>
      <c r="I17" s="51">
        <f>I28+I29+I30+I31+I32+I33+I34+I35</f>
        <v>3636689.41</v>
      </c>
      <c r="J17" s="50">
        <f t="shared" ref="J17:K17" si="4">J28+J29+J30+J31+J32+J33+J34+J35+J26</f>
        <v>3684860.34</v>
      </c>
      <c r="K17" s="50">
        <f t="shared" si="4"/>
        <v>2688320.2399999998</v>
      </c>
      <c r="L17" s="50">
        <f>L28+L29+L30+L31+L32+L33+L34+L35+L26</f>
        <v>5691765.1699999999</v>
      </c>
      <c r="M17" s="50">
        <f>M28+M29+M30+M31+M32+M33+M34+M35+M26</f>
        <v>3832298.17</v>
      </c>
      <c r="N17" s="50">
        <f>N28+N29+N30+N31+N32+N33+N34+N35+N26</f>
        <v>3860118.17</v>
      </c>
      <c r="O17" s="61"/>
      <c r="P17" s="65"/>
    </row>
    <row r="18" spans="1:16" ht="19.5" customHeight="1">
      <c r="A18" s="72"/>
      <c r="B18" s="25" t="s">
        <v>7</v>
      </c>
      <c r="C18" s="27">
        <v>902</v>
      </c>
      <c r="D18" s="19" t="s">
        <v>6</v>
      </c>
      <c r="E18" s="20" t="s">
        <v>6</v>
      </c>
      <c r="F18" s="19" t="s">
        <v>6</v>
      </c>
      <c r="G18" s="19"/>
      <c r="H18" s="50">
        <f>H28+H37</f>
        <v>741026</v>
      </c>
      <c r="I18" s="51">
        <f t="shared" ref="I18:L18" si="5">I28+I37</f>
        <v>1108968.58</v>
      </c>
      <c r="J18" s="50">
        <f>J28+J37</f>
        <v>796897.33</v>
      </c>
      <c r="K18" s="50">
        <f t="shared" si="5"/>
        <v>1156623.04</v>
      </c>
      <c r="L18" s="50">
        <f t="shared" si="5"/>
        <v>1098919.3700000001</v>
      </c>
      <c r="M18" s="50">
        <f t="shared" ref="M18:N18" si="6">M28+M37</f>
        <v>1097912.3700000001</v>
      </c>
      <c r="N18" s="50">
        <f t="shared" si="6"/>
        <v>1124712.3700000001</v>
      </c>
      <c r="O18" s="60"/>
      <c r="P18" s="65"/>
    </row>
    <row r="19" spans="1:16" ht="18" customHeight="1">
      <c r="A19" s="72"/>
      <c r="B19" s="25" t="s">
        <v>9</v>
      </c>
      <c r="C19" s="27">
        <v>901</v>
      </c>
      <c r="D19" s="19" t="s">
        <v>6</v>
      </c>
      <c r="E19" s="20" t="s">
        <v>6</v>
      </c>
      <c r="F19" s="19" t="s">
        <v>6</v>
      </c>
      <c r="G19" s="19"/>
      <c r="H19" s="50">
        <f t="shared" ref="H19:H24" si="7">H29</f>
        <v>300</v>
      </c>
      <c r="I19" s="51">
        <f t="shared" ref="I19:J20" si="8">I29</f>
        <v>34203</v>
      </c>
      <c r="J19" s="50">
        <f t="shared" si="8"/>
        <v>49907</v>
      </c>
      <c r="K19" s="50">
        <f t="shared" ref="K19:L19" si="9">K29</f>
        <v>29177</v>
      </c>
      <c r="L19" s="50">
        <f t="shared" si="9"/>
        <v>52126</v>
      </c>
      <c r="M19" s="50">
        <f t="shared" ref="M19:N19" si="10">M29</f>
        <v>52126</v>
      </c>
      <c r="N19" s="50">
        <f t="shared" si="10"/>
        <v>52126</v>
      </c>
      <c r="O19" s="60"/>
      <c r="P19" s="65"/>
    </row>
    <row r="20" spans="1:16" ht="31.5">
      <c r="A20" s="72"/>
      <c r="B20" s="25" t="s">
        <v>10</v>
      </c>
      <c r="C20" s="27">
        <v>904</v>
      </c>
      <c r="D20" s="19" t="s">
        <v>6</v>
      </c>
      <c r="E20" s="20" t="s">
        <v>6</v>
      </c>
      <c r="F20" s="19" t="s">
        <v>6</v>
      </c>
      <c r="G20" s="19"/>
      <c r="H20" s="50">
        <f t="shared" si="7"/>
        <v>2786527.44</v>
      </c>
      <c r="I20" s="51">
        <f t="shared" si="8"/>
        <v>2485225.83</v>
      </c>
      <c r="J20" s="50">
        <f>J30</f>
        <v>2753539.81</v>
      </c>
      <c r="K20" s="50">
        <f t="shared" ref="K20:L20" si="11">K30</f>
        <v>1195362</v>
      </c>
      <c r="L20" s="50">
        <f t="shared" si="11"/>
        <v>3415695</v>
      </c>
      <c r="M20" s="50">
        <f>M30</f>
        <v>2150000</v>
      </c>
      <c r="N20" s="50">
        <f>N30</f>
        <v>2150000</v>
      </c>
      <c r="O20" s="60"/>
      <c r="P20" s="65"/>
    </row>
    <row r="21" spans="1:16" ht="15.75">
      <c r="A21" s="72"/>
      <c r="B21" s="25" t="s">
        <v>34</v>
      </c>
      <c r="C21" s="27">
        <v>905</v>
      </c>
      <c r="D21" s="19" t="s">
        <v>6</v>
      </c>
      <c r="E21" s="20" t="s">
        <v>6</v>
      </c>
      <c r="F21" s="19" t="s">
        <v>6</v>
      </c>
      <c r="G21" s="19"/>
      <c r="H21" s="50">
        <f t="shared" si="7"/>
        <v>690806</v>
      </c>
      <c r="I21" s="51">
        <f t="shared" ref="I21:J22" si="12">I31</f>
        <v>481336</v>
      </c>
      <c r="J21" s="50">
        <f t="shared" si="12"/>
        <v>475669.8</v>
      </c>
      <c r="K21" s="50">
        <f t="shared" ref="K21:L21" si="13">K31</f>
        <v>817225.8</v>
      </c>
      <c r="L21" s="50">
        <f t="shared" si="13"/>
        <v>1520329</v>
      </c>
      <c r="M21" s="50">
        <f t="shared" ref="M21:N21" si="14">M31</f>
        <v>920402</v>
      </c>
      <c r="N21" s="50">
        <f t="shared" si="14"/>
        <v>920402</v>
      </c>
      <c r="O21" s="60"/>
      <c r="P21" s="65"/>
    </row>
    <row r="22" spans="1:16" ht="31.5">
      <c r="A22" s="72"/>
      <c r="B22" s="25" t="s">
        <v>17</v>
      </c>
      <c r="C22" s="27">
        <v>910</v>
      </c>
      <c r="D22" s="19" t="s">
        <v>6</v>
      </c>
      <c r="E22" s="20" t="s">
        <v>6</v>
      </c>
      <c r="F22" s="19" t="s">
        <v>6</v>
      </c>
      <c r="G22" s="19"/>
      <c r="H22" s="50">
        <f t="shared" si="7"/>
        <v>47244.72</v>
      </c>
      <c r="I22" s="51">
        <f t="shared" si="12"/>
        <v>24330</v>
      </c>
      <c r="J22" s="50">
        <f t="shared" si="12"/>
        <v>30018.400000000001</v>
      </c>
      <c r="K22" s="50">
        <f t="shared" ref="K22:L22" si="15">K32</f>
        <v>21084</v>
      </c>
      <c r="L22" s="50">
        <f t="shared" si="15"/>
        <v>22436</v>
      </c>
      <c r="M22" s="50">
        <f t="shared" ref="M22:N22" si="16">M32</f>
        <v>10016</v>
      </c>
      <c r="N22" s="50">
        <f t="shared" si="16"/>
        <v>11036</v>
      </c>
      <c r="O22" s="60"/>
      <c r="P22" s="65"/>
    </row>
    <row r="23" spans="1:16" ht="47.25">
      <c r="A23" s="72"/>
      <c r="B23" s="25" t="s">
        <v>8</v>
      </c>
      <c r="C23" s="27">
        <v>911</v>
      </c>
      <c r="D23" s="19" t="s">
        <v>6</v>
      </c>
      <c r="E23" s="20" t="s">
        <v>6</v>
      </c>
      <c r="F23" s="19" t="s">
        <v>6</v>
      </c>
      <c r="G23" s="19"/>
      <c r="H23" s="50">
        <f t="shared" si="7"/>
        <v>95000</v>
      </c>
      <c r="I23" s="51">
        <f t="shared" ref="I23:J23" si="17">I33</f>
        <v>129523</v>
      </c>
      <c r="J23" s="50">
        <f t="shared" si="17"/>
        <v>57401</v>
      </c>
      <c r="K23" s="50">
        <f t="shared" ref="K23:L23" si="18">K33</f>
        <v>173000</v>
      </c>
      <c r="L23" s="50">
        <f t="shared" si="18"/>
        <v>47400</v>
      </c>
      <c r="M23" s="50">
        <f t="shared" ref="M23:N23" si="19">M33</f>
        <v>47400</v>
      </c>
      <c r="N23" s="50">
        <f t="shared" si="19"/>
        <v>47400</v>
      </c>
      <c r="O23" s="60"/>
      <c r="P23" s="65"/>
    </row>
    <row r="24" spans="1:16" ht="63">
      <c r="A24" s="72"/>
      <c r="B24" s="25" t="s">
        <v>28</v>
      </c>
      <c r="C24" s="19">
        <v>917</v>
      </c>
      <c r="D24" s="19" t="s">
        <v>6</v>
      </c>
      <c r="E24" s="20" t="s">
        <v>6</v>
      </c>
      <c r="F24" s="19" t="s">
        <v>6</v>
      </c>
      <c r="G24" s="19"/>
      <c r="H24" s="50">
        <f t="shared" si="7"/>
        <v>85050</v>
      </c>
      <c r="I24" s="51">
        <f>I34</f>
        <v>68050</v>
      </c>
      <c r="J24" s="50">
        <f>J34</f>
        <v>99000</v>
      </c>
      <c r="K24" s="50">
        <f t="shared" ref="K24:L24" si="20">K34</f>
        <v>97629.6</v>
      </c>
      <c r="L24" s="50">
        <f t="shared" si="20"/>
        <v>121718.8</v>
      </c>
      <c r="M24" s="50">
        <f t="shared" ref="M24:N24" si="21">M34</f>
        <v>121718.8</v>
      </c>
      <c r="N24" s="50">
        <f t="shared" si="21"/>
        <v>121718.8</v>
      </c>
      <c r="O24" s="60"/>
      <c r="P24" s="65"/>
    </row>
    <row r="25" spans="1:16" ht="31.5">
      <c r="A25" s="72"/>
      <c r="B25" s="25" t="s">
        <v>29</v>
      </c>
      <c r="C25" s="19">
        <v>920</v>
      </c>
      <c r="D25" s="19" t="s">
        <v>6</v>
      </c>
      <c r="E25" s="20" t="s">
        <v>6</v>
      </c>
      <c r="F25" s="19" t="s">
        <v>6</v>
      </c>
      <c r="G25" s="19"/>
      <c r="H25" s="50">
        <f t="shared" ref="H25" si="22">H35</f>
        <v>13450</v>
      </c>
      <c r="I25" s="51">
        <f t="shared" ref="I25:J25" si="23">I35</f>
        <v>75053</v>
      </c>
      <c r="J25" s="50">
        <f t="shared" si="23"/>
        <v>43893</v>
      </c>
      <c r="K25" s="50">
        <f t="shared" ref="K25:L25" si="24">K35</f>
        <v>15218.800000000003</v>
      </c>
      <c r="L25" s="50">
        <f t="shared" si="24"/>
        <v>73141</v>
      </c>
      <c r="M25" s="50">
        <f t="shared" ref="M25:N25" si="25">M35</f>
        <v>70000</v>
      </c>
      <c r="N25" s="50">
        <f t="shared" si="25"/>
        <v>70000</v>
      </c>
      <c r="O25" s="60"/>
      <c r="P25" s="66"/>
    </row>
    <row r="26" spans="1:16" ht="31.5">
      <c r="A26" s="73"/>
      <c r="B26" s="25" t="s">
        <v>27</v>
      </c>
      <c r="C26" s="38"/>
      <c r="D26" s="20"/>
      <c r="E26" s="20"/>
      <c r="F26" s="19"/>
      <c r="G26" s="19"/>
      <c r="H26" s="50">
        <v>0</v>
      </c>
      <c r="I26" s="50">
        <v>0</v>
      </c>
      <c r="J26" s="55">
        <f>J36</f>
        <v>30534</v>
      </c>
      <c r="K26" s="55">
        <f t="shared" ref="K26:L26" si="26">K36</f>
        <v>0</v>
      </c>
      <c r="L26" s="55">
        <f t="shared" si="26"/>
        <v>0</v>
      </c>
      <c r="M26" s="55">
        <f>M36</f>
        <v>22723</v>
      </c>
      <c r="N26" s="55">
        <f>N36</f>
        <v>22723</v>
      </c>
      <c r="O26" s="41"/>
      <c r="P26" s="42"/>
    </row>
    <row r="27" spans="1:16" ht="91.5" customHeight="1">
      <c r="A27" s="28" t="s">
        <v>37</v>
      </c>
      <c r="B27" s="28"/>
      <c r="C27" s="29"/>
      <c r="D27" s="30"/>
      <c r="E27" s="30" t="s">
        <v>20</v>
      </c>
      <c r="F27" s="19"/>
      <c r="G27" s="19"/>
      <c r="H27" s="52">
        <f>SUM(H28:H37)</f>
        <v>4459404.16</v>
      </c>
      <c r="I27" s="53">
        <f>SUM(I28:I37)</f>
        <v>4406689.41</v>
      </c>
      <c r="J27" s="52">
        <f>SUM(J28:J37)</f>
        <v>4336860.34</v>
      </c>
      <c r="K27" s="52">
        <f t="shared" ref="K27:L27" si="27">SUM(K28:K37)</f>
        <v>3505320.2399999998</v>
      </c>
      <c r="L27" s="52">
        <f t="shared" si="27"/>
        <v>6351765.1699999999</v>
      </c>
      <c r="M27" s="52">
        <f t="shared" ref="M27:N27" si="28">SUM(M28:M37)</f>
        <v>4492298.17</v>
      </c>
      <c r="N27" s="52">
        <f t="shared" si="28"/>
        <v>4520118.17</v>
      </c>
      <c r="O27" s="25" t="s">
        <v>15</v>
      </c>
      <c r="P27" s="11"/>
    </row>
    <row r="28" spans="1:16" ht="30" customHeight="1">
      <c r="A28" s="69" t="s">
        <v>38</v>
      </c>
      <c r="B28" s="25" t="s">
        <v>7</v>
      </c>
      <c r="C28" s="31">
        <v>902</v>
      </c>
      <c r="D28" s="20" t="s">
        <v>11</v>
      </c>
      <c r="E28" s="20" t="s">
        <v>21</v>
      </c>
      <c r="F28" s="19">
        <v>240</v>
      </c>
      <c r="G28" s="19"/>
      <c r="H28" s="50">
        <v>241026</v>
      </c>
      <c r="I28" s="50">
        <f>386075-9421.42-37685</f>
        <v>338968.58</v>
      </c>
      <c r="J28" s="55">
        <v>144897.32999999999</v>
      </c>
      <c r="K28" s="55">
        <f>431751-15440.67-18614-58073.29</f>
        <v>339623.04000000004</v>
      </c>
      <c r="L28" s="55">
        <v>438919.37</v>
      </c>
      <c r="M28" s="55">
        <v>437912.37</v>
      </c>
      <c r="N28" s="55">
        <v>464712.37</v>
      </c>
      <c r="O28" s="67" t="s">
        <v>31</v>
      </c>
      <c r="P28" s="65">
        <v>1.2</v>
      </c>
    </row>
    <row r="29" spans="1:16" s="5" customFormat="1" ht="28.5" customHeight="1">
      <c r="A29" s="69"/>
      <c r="B29" s="25" t="s">
        <v>9</v>
      </c>
      <c r="C29" s="32">
        <v>901</v>
      </c>
      <c r="D29" s="20" t="s">
        <v>11</v>
      </c>
      <c r="E29" s="20" t="s">
        <v>21</v>
      </c>
      <c r="F29" s="19">
        <v>240</v>
      </c>
      <c r="G29" s="19"/>
      <c r="H29" s="50">
        <v>300</v>
      </c>
      <c r="I29" s="50">
        <f>34203</f>
        <v>34203</v>
      </c>
      <c r="J29" s="56">
        <v>49907</v>
      </c>
      <c r="K29" s="56">
        <f>32177-3000</f>
        <v>29177</v>
      </c>
      <c r="L29" s="56">
        <v>52126</v>
      </c>
      <c r="M29" s="56">
        <v>52126</v>
      </c>
      <c r="N29" s="56">
        <v>52126</v>
      </c>
      <c r="O29" s="67"/>
      <c r="P29" s="65"/>
    </row>
    <row r="30" spans="1:16" s="5" customFormat="1" ht="34.5" customHeight="1">
      <c r="A30" s="69"/>
      <c r="B30" s="25" t="s">
        <v>10</v>
      </c>
      <c r="C30" s="32">
        <v>904</v>
      </c>
      <c r="D30" s="20" t="s">
        <v>11</v>
      </c>
      <c r="E30" s="20" t="s">
        <v>21</v>
      </c>
      <c r="F30" s="19">
        <v>240</v>
      </c>
      <c r="G30" s="19"/>
      <c r="H30" s="50">
        <v>2786527.44</v>
      </c>
      <c r="I30" s="50">
        <f>2678813-590-33364-154509.19-5123.98</f>
        <v>2485225.83</v>
      </c>
      <c r="J30" s="50">
        <v>2753539.81</v>
      </c>
      <c r="K30" s="50">
        <v>1195362</v>
      </c>
      <c r="L30" s="50">
        <v>3415695</v>
      </c>
      <c r="M30" s="50">
        <v>2150000</v>
      </c>
      <c r="N30" s="50">
        <v>2150000</v>
      </c>
      <c r="O30" s="67"/>
      <c r="P30" s="65"/>
    </row>
    <row r="31" spans="1:16" s="5" customFormat="1" ht="39" customHeight="1">
      <c r="A31" s="69"/>
      <c r="B31" s="25" t="s">
        <v>34</v>
      </c>
      <c r="C31" s="32">
        <v>905</v>
      </c>
      <c r="D31" s="20" t="s">
        <v>11</v>
      </c>
      <c r="E31" s="20" t="s">
        <v>21</v>
      </c>
      <c r="F31" s="19">
        <v>240</v>
      </c>
      <c r="G31" s="19"/>
      <c r="H31" s="50">
        <v>690806</v>
      </c>
      <c r="I31" s="50">
        <f>601100-87745-1679-2040-28300</f>
        <v>481336</v>
      </c>
      <c r="J31" s="50">
        <v>475669.8</v>
      </c>
      <c r="K31" s="50">
        <f>827065-8389.2-1450</f>
        <v>817225.8</v>
      </c>
      <c r="L31" s="50">
        <f>1595329-75000</f>
        <v>1520329</v>
      </c>
      <c r="M31" s="50">
        <v>920402</v>
      </c>
      <c r="N31" s="50">
        <v>920402</v>
      </c>
      <c r="O31" s="67"/>
      <c r="P31" s="65"/>
    </row>
    <row r="32" spans="1:16" s="5" customFormat="1" ht="47.25" customHeight="1">
      <c r="A32" s="69"/>
      <c r="B32" s="25" t="s">
        <v>17</v>
      </c>
      <c r="C32" s="32">
        <v>910</v>
      </c>
      <c r="D32" s="20" t="s">
        <v>11</v>
      </c>
      <c r="E32" s="20" t="s">
        <v>21</v>
      </c>
      <c r="F32" s="19">
        <v>240</v>
      </c>
      <c r="G32" s="19"/>
      <c r="H32" s="50">
        <v>47244.72</v>
      </c>
      <c r="I32" s="50">
        <f>28060-3730</f>
        <v>24330</v>
      </c>
      <c r="J32" s="50">
        <v>30018.400000000001</v>
      </c>
      <c r="K32" s="50">
        <f>28612-7528</f>
        <v>21084</v>
      </c>
      <c r="L32" s="50">
        <v>22436</v>
      </c>
      <c r="M32" s="50">
        <v>10016</v>
      </c>
      <c r="N32" s="50">
        <v>11036</v>
      </c>
      <c r="O32" s="67"/>
      <c r="P32" s="65"/>
    </row>
    <row r="33" spans="1:16" s="5" customFormat="1" ht="50.25" customHeight="1">
      <c r="A33" s="69"/>
      <c r="B33" s="25" t="s">
        <v>8</v>
      </c>
      <c r="C33" s="32">
        <v>911</v>
      </c>
      <c r="D33" s="20" t="s">
        <v>11</v>
      </c>
      <c r="E33" s="20" t="s">
        <v>21</v>
      </c>
      <c r="F33" s="19">
        <v>240</v>
      </c>
      <c r="G33" s="19"/>
      <c r="H33" s="50">
        <v>95000</v>
      </c>
      <c r="I33" s="50">
        <f>133732-12300+8091</f>
        <v>129523</v>
      </c>
      <c r="J33" s="50">
        <v>57401</v>
      </c>
      <c r="K33" s="50">
        <f>243000-70000</f>
        <v>173000</v>
      </c>
      <c r="L33" s="50">
        <v>47400</v>
      </c>
      <c r="M33" s="50">
        <v>47400</v>
      </c>
      <c r="N33" s="50">
        <v>47400</v>
      </c>
      <c r="O33" s="67"/>
      <c r="P33" s="65"/>
    </row>
    <row r="34" spans="1:16" s="5" customFormat="1" ht="67.5" customHeight="1">
      <c r="A34" s="69"/>
      <c r="B34" s="25" t="s">
        <v>28</v>
      </c>
      <c r="C34" s="32">
        <v>917</v>
      </c>
      <c r="D34" s="20" t="s">
        <v>11</v>
      </c>
      <c r="E34" s="20" t="s">
        <v>21</v>
      </c>
      <c r="F34" s="19">
        <v>240</v>
      </c>
      <c r="G34" s="19"/>
      <c r="H34" s="50">
        <v>85050</v>
      </c>
      <c r="I34" s="50">
        <f>68050+13000-13000</f>
        <v>68050</v>
      </c>
      <c r="J34" s="50">
        <v>99000</v>
      </c>
      <c r="K34" s="50">
        <f>178110-80480.4</f>
        <v>97629.6</v>
      </c>
      <c r="L34" s="50">
        <v>121718.8</v>
      </c>
      <c r="M34" s="50">
        <v>121718.8</v>
      </c>
      <c r="N34" s="50">
        <v>121718.8</v>
      </c>
      <c r="O34" s="67"/>
      <c r="P34" s="65"/>
    </row>
    <row r="35" spans="1:16" s="5" customFormat="1" ht="32.25" customHeight="1">
      <c r="A35" s="69"/>
      <c r="B35" s="25" t="s">
        <v>29</v>
      </c>
      <c r="C35" s="32">
        <v>920</v>
      </c>
      <c r="D35" s="20" t="s">
        <v>11</v>
      </c>
      <c r="E35" s="20" t="s">
        <v>21</v>
      </c>
      <c r="F35" s="19">
        <v>240</v>
      </c>
      <c r="G35" s="19"/>
      <c r="H35" s="50">
        <v>13450</v>
      </c>
      <c r="I35" s="50">
        <v>75053</v>
      </c>
      <c r="J35" s="50">
        <v>43893</v>
      </c>
      <c r="K35" s="50">
        <f>85528-36439-33870.2</f>
        <v>15218.800000000003</v>
      </c>
      <c r="L35" s="50">
        <v>73141</v>
      </c>
      <c r="M35" s="50">
        <v>70000</v>
      </c>
      <c r="N35" s="50">
        <v>70000</v>
      </c>
      <c r="O35" s="68"/>
      <c r="P35" s="66"/>
    </row>
    <row r="36" spans="1:16" s="5" customFormat="1" ht="32.25" customHeight="1">
      <c r="A36" s="69"/>
      <c r="B36" s="25" t="s">
        <v>27</v>
      </c>
      <c r="C36" s="38"/>
      <c r="D36" s="20"/>
      <c r="E36" s="20"/>
      <c r="F36" s="19"/>
      <c r="G36" s="19"/>
      <c r="H36" s="50">
        <v>0</v>
      </c>
      <c r="I36" s="50">
        <v>0</v>
      </c>
      <c r="J36" s="55">
        <v>30534</v>
      </c>
      <c r="K36" s="55">
        <f>22723-22723</f>
        <v>0</v>
      </c>
      <c r="L36" s="55">
        <v>0</v>
      </c>
      <c r="M36" s="55">
        <v>22723</v>
      </c>
      <c r="N36" s="55">
        <v>22723</v>
      </c>
      <c r="O36" s="40"/>
      <c r="P36" s="42"/>
    </row>
    <row r="37" spans="1:16" s="5" customFormat="1" ht="99.75" customHeight="1">
      <c r="A37" s="25" t="s">
        <v>39</v>
      </c>
      <c r="B37" s="25" t="s">
        <v>7</v>
      </c>
      <c r="C37" s="19">
        <v>902</v>
      </c>
      <c r="D37" s="20" t="s">
        <v>18</v>
      </c>
      <c r="E37" s="20" t="s">
        <v>19</v>
      </c>
      <c r="F37" s="19">
        <v>120</v>
      </c>
      <c r="G37" s="19">
        <v>211.21299999999999</v>
      </c>
      <c r="H37" s="51">
        <v>500000</v>
      </c>
      <c r="I37" s="58">
        <f>523000+39000+208000</f>
        <v>770000</v>
      </c>
      <c r="J37" s="59">
        <v>652000</v>
      </c>
      <c r="K37" s="59">
        <f>660000+157000</f>
        <v>817000</v>
      </c>
      <c r="L37" s="59">
        <v>660000</v>
      </c>
      <c r="M37" s="59">
        <v>660000</v>
      </c>
      <c r="N37" s="59">
        <v>660000</v>
      </c>
      <c r="O37" s="25" t="s">
        <v>30</v>
      </c>
      <c r="P37" s="12">
        <v>1.2</v>
      </c>
    </row>
    <row r="38" spans="1:16" ht="67.5" customHeight="1">
      <c r="I38" s="7"/>
      <c r="J38" s="7"/>
      <c r="P38" s="37" t="s">
        <v>26</v>
      </c>
    </row>
    <row r="39" spans="1:16" ht="66" customHeight="1">
      <c r="A39" s="63" t="s">
        <v>46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O39" s="13" t="s">
        <v>22</v>
      </c>
    </row>
    <row r="40" spans="1:16" ht="42.75" customHeight="1">
      <c r="A40" s="64"/>
      <c r="B40" s="64"/>
      <c r="C40" s="3"/>
      <c r="D40" s="3"/>
      <c r="E40" s="6"/>
      <c r="F40" s="3"/>
      <c r="G40" s="3"/>
      <c r="H40" s="8"/>
      <c r="I40" s="8"/>
      <c r="J40" s="8"/>
      <c r="K40" s="46"/>
      <c r="L40" s="46"/>
      <c r="M40" s="46"/>
      <c r="N40" s="46"/>
    </row>
    <row r="41" spans="1:16">
      <c r="I41" s="7"/>
      <c r="J41" s="7"/>
    </row>
    <row r="42" spans="1:16">
      <c r="I42" s="7"/>
      <c r="J42" s="7"/>
    </row>
    <row r="43" spans="1:16">
      <c r="I43" s="7"/>
      <c r="J43" s="7"/>
    </row>
    <row r="44" spans="1:16">
      <c r="I44" s="7"/>
      <c r="J44" s="7"/>
    </row>
    <row r="45" spans="1:16">
      <c r="I45" s="7"/>
      <c r="J45" s="7"/>
    </row>
    <row r="46" spans="1:16">
      <c r="I46" s="7"/>
      <c r="J46" s="7"/>
    </row>
    <row r="47" spans="1:16">
      <c r="I47" s="7"/>
      <c r="J47" s="7"/>
    </row>
    <row r="48" spans="1:16">
      <c r="I48" s="7"/>
      <c r="J48" s="7"/>
    </row>
    <row r="49" spans="9:10">
      <c r="I49" s="7"/>
      <c r="J49" s="7"/>
    </row>
    <row r="50" spans="9:10">
      <c r="I50" s="7"/>
      <c r="J50" s="7"/>
    </row>
    <row r="51" spans="9:10">
      <c r="I51" s="7"/>
      <c r="J51" s="7"/>
    </row>
    <row r="52" spans="9:10">
      <c r="I52" s="7"/>
      <c r="J52" s="7"/>
    </row>
    <row r="53" spans="9:10">
      <c r="I53" s="7"/>
      <c r="J53" s="7"/>
    </row>
    <row r="54" spans="9:10">
      <c r="I54" s="7"/>
      <c r="J54" s="7"/>
    </row>
    <row r="55" spans="9:10">
      <c r="I55" s="7"/>
      <c r="J55" s="7"/>
    </row>
    <row r="56" spans="9:10">
      <c r="I56" s="7"/>
      <c r="J56" s="7"/>
    </row>
    <row r="57" spans="9:10">
      <c r="I57" s="7"/>
      <c r="J57" s="7"/>
    </row>
    <row r="58" spans="9:10">
      <c r="I58" s="7"/>
      <c r="J58" s="7"/>
    </row>
    <row r="59" spans="9:10">
      <c r="I59" s="7"/>
      <c r="J59" s="7"/>
    </row>
    <row r="60" spans="9:10">
      <c r="I60" s="7"/>
      <c r="J60" s="7"/>
    </row>
    <row r="61" spans="9:10">
      <c r="I61" s="7"/>
      <c r="J61" s="7"/>
    </row>
    <row r="62" spans="9:10">
      <c r="I62" s="7"/>
      <c r="J62" s="7"/>
    </row>
    <row r="63" spans="9:10">
      <c r="I63" s="7"/>
      <c r="J63" s="7"/>
    </row>
    <row r="64" spans="9:10">
      <c r="I64" s="7"/>
      <c r="J64" s="7"/>
    </row>
    <row r="65" spans="9:10">
      <c r="I65" s="7"/>
      <c r="J65" s="7"/>
    </row>
    <row r="66" spans="9:10">
      <c r="I66" s="7"/>
      <c r="J66" s="7"/>
    </row>
    <row r="67" spans="9:10">
      <c r="I67" s="7"/>
      <c r="J67" s="7"/>
    </row>
    <row r="68" spans="9:10">
      <c r="I68" s="7"/>
      <c r="J68" s="7"/>
    </row>
    <row r="69" spans="9:10">
      <c r="I69" s="7"/>
      <c r="J69" s="7"/>
    </row>
    <row r="70" spans="9:10">
      <c r="I70" s="7"/>
      <c r="J70" s="7"/>
    </row>
    <row r="71" spans="9:10">
      <c r="I71" s="7"/>
      <c r="J71" s="7"/>
    </row>
    <row r="72" spans="9:10">
      <c r="I72" s="7"/>
      <c r="J72" s="7"/>
    </row>
    <row r="73" spans="9:10">
      <c r="I73" s="7"/>
      <c r="J73" s="7"/>
    </row>
    <row r="74" spans="9:10">
      <c r="I74" s="7"/>
      <c r="J74" s="7"/>
    </row>
    <row r="75" spans="9:10">
      <c r="I75" s="7"/>
      <c r="J75" s="7"/>
    </row>
    <row r="76" spans="9:10">
      <c r="I76" s="7"/>
      <c r="J76" s="7"/>
    </row>
    <row r="77" spans="9:10">
      <c r="I77" s="7"/>
      <c r="J77" s="7"/>
    </row>
    <row r="78" spans="9:10">
      <c r="I78" s="7"/>
      <c r="J78" s="7"/>
    </row>
    <row r="79" spans="9:10">
      <c r="I79" s="7"/>
      <c r="J79" s="7"/>
    </row>
    <row r="80" spans="9:10">
      <c r="I80" s="7"/>
      <c r="J80" s="7"/>
    </row>
    <row r="81" spans="9:10">
      <c r="I81" s="7"/>
      <c r="J81" s="7"/>
    </row>
    <row r="82" spans="9:10">
      <c r="I82" s="7"/>
      <c r="J82" s="7"/>
    </row>
    <row r="83" spans="9:10">
      <c r="I83" s="7"/>
      <c r="J83" s="7"/>
    </row>
    <row r="84" spans="9:10">
      <c r="I84" s="7"/>
      <c r="J84" s="7"/>
    </row>
    <row r="85" spans="9:10">
      <c r="I85" s="7"/>
      <c r="J85" s="7"/>
    </row>
    <row r="86" spans="9:10">
      <c r="I86" s="7"/>
      <c r="J86" s="7"/>
    </row>
    <row r="87" spans="9:10">
      <c r="I87" s="7"/>
      <c r="J87" s="7"/>
    </row>
    <row r="88" spans="9:10">
      <c r="I88" s="7"/>
      <c r="J88" s="7"/>
    </row>
    <row r="89" spans="9:10">
      <c r="I89" s="7"/>
      <c r="J89" s="7"/>
    </row>
    <row r="90" spans="9:10">
      <c r="I90" s="7"/>
      <c r="J90" s="7"/>
    </row>
    <row r="91" spans="9:10">
      <c r="I91" s="7"/>
      <c r="J91" s="7"/>
    </row>
    <row r="92" spans="9:10">
      <c r="I92" s="7"/>
      <c r="J92" s="7"/>
    </row>
    <row r="93" spans="9:10">
      <c r="I93" s="7"/>
      <c r="J93" s="7"/>
    </row>
    <row r="94" spans="9:10">
      <c r="I94" s="7"/>
      <c r="J94" s="7"/>
    </row>
    <row r="95" spans="9:10">
      <c r="I95" s="7"/>
      <c r="J95" s="7"/>
    </row>
    <row r="96" spans="9:10">
      <c r="I96" s="7"/>
      <c r="J96" s="7"/>
    </row>
    <row r="97" spans="9:10">
      <c r="I97" s="7"/>
      <c r="J97" s="7"/>
    </row>
    <row r="98" spans="9:10">
      <c r="I98" s="7"/>
      <c r="J98" s="7"/>
    </row>
    <row r="99" spans="9:10">
      <c r="I99" s="7"/>
      <c r="J99" s="7"/>
    </row>
    <row r="100" spans="9:10">
      <c r="I100" s="7"/>
      <c r="J100" s="7"/>
    </row>
    <row r="101" spans="9:10">
      <c r="I101" s="7"/>
      <c r="J101" s="7"/>
    </row>
    <row r="102" spans="9:10">
      <c r="I102" s="7"/>
      <c r="J102" s="7"/>
    </row>
    <row r="103" spans="9:10">
      <c r="I103" s="7"/>
      <c r="J103" s="7"/>
    </row>
    <row r="104" spans="9:10">
      <c r="I104" s="7"/>
      <c r="J104" s="7"/>
    </row>
    <row r="105" spans="9:10">
      <c r="I105" s="7"/>
      <c r="J105" s="7"/>
    </row>
    <row r="106" spans="9:10">
      <c r="I106" s="7"/>
      <c r="J106" s="7"/>
    </row>
    <row r="107" spans="9:10">
      <c r="I107" s="7"/>
      <c r="J107" s="7"/>
    </row>
    <row r="108" spans="9:10">
      <c r="I108" s="7"/>
      <c r="J108" s="7"/>
    </row>
    <row r="109" spans="9:10">
      <c r="I109" s="7"/>
      <c r="J109" s="7"/>
    </row>
    <row r="110" spans="9:10">
      <c r="I110" s="7"/>
      <c r="J110" s="7"/>
    </row>
    <row r="111" spans="9:10">
      <c r="I111" s="7"/>
      <c r="J111" s="7"/>
    </row>
    <row r="112" spans="9:10">
      <c r="I112" s="7"/>
      <c r="J112" s="7"/>
    </row>
    <row r="113" spans="9:10">
      <c r="I113" s="7"/>
      <c r="J113" s="7"/>
    </row>
    <row r="114" spans="9:10">
      <c r="I114" s="7"/>
      <c r="J114" s="7"/>
    </row>
    <row r="115" spans="9:10">
      <c r="I115" s="7"/>
      <c r="J115" s="7"/>
    </row>
    <row r="116" spans="9:10">
      <c r="I116" s="7"/>
      <c r="J116" s="7"/>
    </row>
    <row r="117" spans="9:10">
      <c r="I117" s="7"/>
      <c r="J117" s="7"/>
    </row>
    <row r="118" spans="9:10">
      <c r="I118" s="7"/>
      <c r="J118" s="7"/>
    </row>
    <row r="119" spans="9:10">
      <c r="I119" s="7"/>
      <c r="J119" s="7"/>
    </row>
    <row r="120" spans="9:10">
      <c r="I120" s="7"/>
      <c r="J120" s="7"/>
    </row>
    <row r="121" spans="9:10">
      <c r="I121" s="7"/>
      <c r="J121" s="7"/>
    </row>
    <row r="122" spans="9:10">
      <c r="I122" s="7"/>
      <c r="J122" s="7"/>
    </row>
    <row r="123" spans="9:10">
      <c r="I123" s="7"/>
      <c r="J123" s="7"/>
    </row>
    <row r="124" spans="9:10">
      <c r="I124" s="7"/>
      <c r="J124" s="7"/>
    </row>
    <row r="125" spans="9:10">
      <c r="I125" s="7"/>
      <c r="J125" s="7"/>
    </row>
    <row r="126" spans="9:10">
      <c r="I126" s="7"/>
      <c r="J126" s="7"/>
    </row>
    <row r="127" spans="9:10">
      <c r="I127" s="7"/>
      <c r="J127" s="7"/>
    </row>
    <row r="128" spans="9:10">
      <c r="I128" s="7"/>
      <c r="J128" s="7"/>
    </row>
    <row r="129" spans="9:10">
      <c r="I129" s="7"/>
      <c r="J129" s="7"/>
    </row>
    <row r="130" spans="9:10">
      <c r="I130" s="7"/>
      <c r="J130" s="7"/>
    </row>
    <row r="131" spans="9:10">
      <c r="I131" s="7"/>
      <c r="J131" s="7"/>
    </row>
    <row r="132" spans="9:10">
      <c r="I132" s="7"/>
      <c r="J132" s="7"/>
    </row>
    <row r="133" spans="9:10">
      <c r="I133" s="7"/>
      <c r="J133" s="7"/>
    </row>
    <row r="134" spans="9:10">
      <c r="I134" s="7"/>
      <c r="J134" s="7"/>
    </row>
    <row r="135" spans="9:10">
      <c r="I135" s="7"/>
      <c r="J135" s="7"/>
    </row>
    <row r="136" spans="9:10">
      <c r="I136" s="7"/>
      <c r="J136" s="7"/>
    </row>
    <row r="137" spans="9:10">
      <c r="I137" s="7"/>
      <c r="J137" s="7"/>
    </row>
    <row r="138" spans="9:10">
      <c r="I138" s="7"/>
      <c r="J138" s="7"/>
    </row>
    <row r="139" spans="9:10">
      <c r="I139" s="7"/>
      <c r="J139" s="7"/>
    </row>
    <row r="140" spans="9:10">
      <c r="I140" s="7"/>
      <c r="J140" s="7"/>
    </row>
    <row r="141" spans="9:10">
      <c r="I141" s="7"/>
      <c r="J141" s="7"/>
    </row>
    <row r="142" spans="9:10">
      <c r="I142" s="7"/>
      <c r="J142" s="7"/>
    </row>
    <row r="143" spans="9:10">
      <c r="I143" s="7"/>
      <c r="J143" s="7"/>
    </row>
    <row r="144" spans="9:10">
      <c r="I144" s="7"/>
      <c r="J144" s="7"/>
    </row>
    <row r="145" spans="9:10">
      <c r="I145" s="7"/>
      <c r="J145" s="7"/>
    </row>
    <row r="146" spans="9:10">
      <c r="I146" s="7"/>
      <c r="J146" s="7"/>
    </row>
    <row r="147" spans="9:10">
      <c r="I147" s="7"/>
      <c r="J147" s="7"/>
    </row>
    <row r="148" spans="9:10">
      <c r="I148" s="7"/>
      <c r="J148" s="7"/>
    </row>
    <row r="149" spans="9:10">
      <c r="I149" s="7"/>
      <c r="J149" s="7"/>
    </row>
    <row r="150" spans="9:10">
      <c r="I150" s="7"/>
      <c r="J150" s="7"/>
    </row>
    <row r="151" spans="9:10">
      <c r="I151" s="7"/>
      <c r="J151" s="7"/>
    </row>
    <row r="152" spans="9:10">
      <c r="I152" s="7"/>
      <c r="J152" s="7"/>
    </row>
    <row r="153" spans="9:10">
      <c r="I153" s="7"/>
      <c r="J153" s="7"/>
    </row>
    <row r="154" spans="9:10">
      <c r="I154" s="7"/>
      <c r="J154" s="7"/>
    </row>
    <row r="155" spans="9:10">
      <c r="I155" s="7"/>
      <c r="J155" s="7"/>
    </row>
    <row r="156" spans="9:10">
      <c r="I156" s="7"/>
      <c r="J156" s="7"/>
    </row>
    <row r="157" spans="9:10">
      <c r="I157" s="7"/>
      <c r="J157" s="7"/>
    </row>
    <row r="158" spans="9:10">
      <c r="I158" s="7"/>
      <c r="J158" s="7"/>
    </row>
    <row r="159" spans="9:10">
      <c r="I159" s="7"/>
      <c r="J159" s="7"/>
    </row>
    <row r="160" spans="9:10">
      <c r="I160" s="7"/>
      <c r="J160" s="7"/>
    </row>
    <row r="161" spans="9:10">
      <c r="I161" s="7"/>
      <c r="J161" s="7"/>
    </row>
    <row r="162" spans="9:10">
      <c r="I162" s="7"/>
      <c r="J162" s="7"/>
    </row>
    <row r="163" spans="9:10">
      <c r="I163" s="7"/>
      <c r="J163" s="7"/>
    </row>
    <row r="164" spans="9:10">
      <c r="I164" s="7"/>
      <c r="J164" s="7"/>
    </row>
    <row r="165" spans="9:10">
      <c r="I165" s="7"/>
      <c r="J165" s="7"/>
    </row>
    <row r="166" spans="9:10">
      <c r="I166" s="7"/>
      <c r="J166" s="7"/>
    </row>
    <row r="167" spans="9:10">
      <c r="I167" s="7"/>
      <c r="J167" s="7"/>
    </row>
    <row r="168" spans="9:10">
      <c r="I168" s="7"/>
      <c r="J168" s="7"/>
    </row>
    <row r="169" spans="9:10">
      <c r="I169" s="7"/>
      <c r="J169" s="7"/>
    </row>
    <row r="170" spans="9:10">
      <c r="I170" s="7"/>
      <c r="J170" s="7"/>
    </row>
    <row r="171" spans="9:10">
      <c r="I171" s="7"/>
      <c r="J171" s="7"/>
    </row>
    <row r="172" spans="9:10">
      <c r="I172" s="7"/>
      <c r="J172" s="7"/>
    </row>
    <row r="173" spans="9:10">
      <c r="I173" s="7"/>
      <c r="J173" s="7"/>
    </row>
    <row r="174" spans="9:10">
      <c r="I174" s="7"/>
      <c r="J174" s="7"/>
    </row>
    <row r="175" spans="9:10">
      <c r="I175" s="7"/>
      <c r="J175" s="7"/>
    </row>
    <row r="176" spans="9:10">
      <c r="I176" s="7"/>
      <c r="J176" s="7"/>
    </row>
    <row r="177" spans="9:10">
      <c r="I177" s="7"/>
      <c r="J177" s="7"/>
    </row>
    <row r="178" spans="9:10">
      <c r="I178" s="7"/>
      <c r="J178" s="7"/>
    </row>
    <row r="179" spans="9:10">
      <c r="I179" s="7"/>
      <c r="J179" s="7"/>
    </row>
    <row r="180" spans="9:10">
      <c r="I180" s="7"/>
      <c r="J180" s="7"/>
    </row>
    <row r="181" spans="9:10">
      <c r="I181" s="7"/>
      <c r="J181" s="7"/>
    </row>
    <row r="182" spans="9:10">
      <c r="I182" s="7"/>
      <c r="J182" s="7"/>
    </row>
    <row r="183" spans="9:10">
      <c r="I183" s="7"/>
      <c r="J183" s="7"/>
    </row>
    <row r="184" spans="9:10">
      <c r="I184" s="7"/>
      <c r="J184" s="7"/>
    </row>
    <row r="185" spans="9:10">
      <c r="I185" s="7"/>
      <c r="J185" s="7"/>
    </row>
    <row r="186" spans="9:10">
      <c r="I186" s="7"/>
      <c r="J186" s="7"/>
    </row>
    <row r="187" spans="9:10">
      <c r="I187" s="7"/>
      <c r="J187" s="7"/>
    </row>
    <row r="188" spans="9:10">
      <c r="I188" s="7"/>
      <c r="J188" s="7"/>
    </row>
    <row r="189" spans="9:10">
      <c r="I189" s="7"/>
      <c r="J189" s="7"/>
    </row>
    <row r="190" spans="9:10">
      <c r="I190" s="7"/>
      <c r="J190" s="7"/>
    </row>
    <row r="191" spans="9:10">
      <c r="I191" s="7"/>
      <c r="J191" s="7"/>
    </row>
    <row r="192" spans="9:10">
      <c r="I192" s="7"/>
      <c r="J192" s="7"/>
    </row>
    <row r="193" spans="9:10">
      <c r="I193" s="7"/>
      <c r="J193" s="7"/>
    </row>
    <row r="194" spans="9:10">
      <c r="I194" s="7"/>
      <c r="J194" s="7"/>
    </row>
    <row r="195" spans="9:10">
      <c r="I195" s="7"/>
      <c r="J195" s="7"/>
    </row>
    <row r="196" spans="9:10">
      <c r="I196" s="7"/>
      <c r="J196" s="7"/>
    </row>
    <row r="197" spans="9:10">
      <c r="I197" s="7"/>
      <c r="J197" s="7"/>
    </row>
    <row r="198" spans="9:10">
      <c r="I198" s="7"/>
      <c r="J198" s="7"/>
    </row>
    <row r="199" spans="9:10">
      <c r="I199" s="7"/>
      <c r="J199" s="7"/>
    </row>
    <row r="200" spans="9:10">
      <c r="I200" s="7"/>
      <c r="J200" s="7"/>
    </row>
    <row r="201" spans="9:10">
      <c r="I201" s="7"/>
      <c r="J201" s="7"/>
    </row>
    <row r="202" spans="9:10">
      <c r="I202" s="7"/>
      <c r="J202" s="7"/>
    </row>
    <row r="203" spans="9:10">
      <c r="I203" s="7"/>
      <c r="J203" s="7"/>
    </row>
    <row r="204" spans="9:10">
      <c r="I204" s="7"/>
      <c r="J204" s="7"/>
    </row>
    <row r="205" spans="9:10">
      <c r="I205" s="7"/>
      <c r="J205" s="7"/>
    </row>
    <row r="206" spans="9:10">
      <c r="I206" s="7"/>
      <c r="J206" s="7"/>
    </row>
    <row r="207" spans="9:10">
      <c r="I207" s="7"/>
      <c r="J207" s="7"/>
    </row>
    <row r="208" spans="9:10">
      <c r="I208" s="7"/>
      <c r="J208" s="7"/>
    </row>
    <row r="209" spans="9:10">
      <c r="I209" s="7"/>
      <c r="J209" s="7"/>
    </row>
    <row r="210" spans="9:10">
      <c r="I210" s="7"/>
      <c r="J210" s="7"/>
    </row>
    <row r="211" spans="9:10">
      <c r="I211" s="7"/>
      <c r="J211" s="7"/>
    </row>
    <row r="212" spans="9:10">
      <c r="I212" s="7"/>
      <c r="J212" s="7"/>
    </row>
    <row r="213" spans="9:10">
      <c r="I213" s="7"/>
      <c r="J213" s="7"/>
    </row>
    <row r="214" spans="9:10">
      <c r="I214" s="7"/>
      <c r="J214" s="7"/>
    </row>
    <row r="215" spans="9:10">
      <c r="I215" s="7"/>
      <c r="J215" s="7"/>
    </row>
    <row r="216" spans="9:10">
      <c r="I216" s="7"/>
      <c r="J216" s="7"/>
    </row>
    <row r="217" spans="9:10">
      <c r="I217" s="7"/>
      <c r="J217" s="7"/>
    </row>
    <row r="218" spans="9:10">
      <c r="I218" s="7"/>
      <c r="J218" s="7"/>
    </row>
    <row r="219" spans="9:10">
      <c r="I219" s="7"/>
      <c r="J219" s="7"/>
    </row>
    <row r="220" spans="9:10">
      <c r="I220" s="7"/>
      <c r="J220" s="7"/>
    </row>
    <row r="221" spans="9:10">
      <c r="I221" s="7"/>
      <c r="J221" s="7"/>
    </row>
    <row r="222" spans="9:10">
      <c r="I222" s="7"/>
      <c r="J222" s="7"/>
    </row>
    <row r="223" spans="9:10">
      <c r="I223" s="7"/>
      <c r="J223" s="7"/>
    </row>
    <row r="224" spans="9:10">
      <c r="I224" s="7"/>
      <c r="J224" s="7"/>
    </row>
    <row r="225" spans="9:10">
      <c r="I225" s="7"/>
      <c r="J225" s="7"/>
    </row>
    <row r="226" spans="9:10">
      <c r="I226" s="7"/>
      <c r="J226" s="7"/>
    </row>
    <row r="227" spans="9:10">
      <c r="I227" s="7"/>
      <c r="J227" s="7"/>
    </row>
    <row r="228" spans="9:10">
      <c r="I228" s="7"/>
      <c r="J228" s="7"/>
    </row>
    <row r="229" spans="9:10">
      <c r="I229" s="7"/>
      <c r="J229" s="7"/>
    </row>
    <row r="230" spans="9:10">
      <c r="I230" s="7"/>
      <c r="J230" s="7"/>
    </row>
    <row r="231" spans="9:10">
      <c r="I231" s="7"/>
      <c r="J231" s="7"/>
    </row>
    <row r="232" spans="9:10">
      <c r="I232" s="7"/>
      <c r="J232" s="7"/>
    </row>
    <row r="233" spans="9:10">
      <c r="I233" s="7"/>
      <c r="J233" s="7"/>
    </row>
    <row r="234" spans="9:10">
      <c r="I234" s="7"/>
      <c r="J234" s="7"/>
    </row>
    <row r="235" spans="9:10">
      <c r="I235" s="7"/>
      <c r="J235" s="7"/>
    </row>
    <row r="236" spans="9:10">
      <c r="I236" s="7"/>
      <c r="J236" s="7"/>
    </row>
    <row r="237" spans="9:10">
      <c r="I237" s="7"/>
      <c r="J237" s="7"/>
    </row>
    <row r="238" spans="9:10">
      <c r="I238" s="7"/>
      <c r="J238" s="7"/>
    </row>
    <row r="239" spans="9:10">
      <c r="I239" s="7"/>
      <c r="J239" s="7"/>
    </row>
    <row r="240" spans="9:10">
      <c r="I240" s="7"/>
      <c r="J240" s="7"/>
    </row>
    <row r="241" spans="9:10">
      <c r="I241" s="7"/>
      <c r="J241" s="7"/>
    </row>
    <row r="242" spans="9:10">
      <c r="I242" s="7"/>
      <c r="J242" s="7"/>
    </row>
    <row r="243" spans="9:10">
      <c r="I243" s="7"/>
      <c r="J243" s="7"/>
    </row>
    <row r="244" spans="9:10">
      <c r="I244" s="7"/>
      <c r="J244" s="7"/>
    </row>
    <row r="245" spans="9:10">
      <c r="I245" s="7"/>
      <c r="J245" s="7"/>
    </row>
    <row r="246" spans="9:10">
      <c r="I246" s="7"/>
      <c r="J246" s="7"/>
    </row>
    <row r="247" spans="9:10">
      <c r="I247" s="7"/>
      <c r="J247" s="7"/>
    </row>
    <row r="248" spans="9:10">
      <c r="I248" s="7"/>
      <c r="J248" s="7"/>
    </row>
    <row r="249" spans="9:10">
      <c r="I249" s="7"/>
      <c r="J249" s="7"/>
    </row>
    <row r="250" spans="9:10">
      <c r="I250" s="7"/>
      <c r="J250" s="7"/>
    </row>
    <row r="251" spans="9:10">
      <c r="I251" s="7"/>
      <c r="J251" s="7"/>
    </row>
    <row r="252" spans="9:10">
      <c r="I252" s="7"/>
      <c r="J252" s="7"/>
    </row>
    <row r="253" spans="9:10">
      <c r="I253" s="7"/>
      <c r="J253" s="7"/>
    </row>
    <row r="254" spans="9:10">
      <c r="I254" s="7"/>
      <c r="J254" s="7"/>
    </row>
    <row r="255" spans="9:10">
      <c r="I255" s="7"/>
      <c r="J255" s="7"/>
    </row>
    <row r="256" spans="9:10">
      <c r="I256" s="7"/>
      <c r="J256" s="7"/>
    </row>
    <row r="257" spans="9:10">
      <c r="I257" s="7"/>
      <c r="J257" s="7"/>
    </row>
    <row r="258" spans="9:10">
      <c r="I258" s="7"/>
      <c r="J258" s="7"/>
    </row>
    <row r="259" spans="9:10">
      <c r="I259" s="7"/>
      <c r="J259" s="7"/>
    </row>
    <row r="260" spans="9:10">
      <c r="I260" s="7"/>
      <c r="J260" s="7"/>
    </row>
    <row r="261" spans="9:10">
      <c r="I261" s="7"/>
      <c r="J261" s="7"/>
    </row>
    <row r="262" spans="9:10">
      <c r="I262" s="7"/>
      <c r="J262" s="7"/>
    </row>
    <row r="263" spans="9:10">
      <c r="I263" s="7"/>
      <c r="J263" s="7"/>
    </row>
    <row r="264" spans="9:10">
      <c r="I264" s="7"/>
      <c r="J264" s="7"/>
    </row>
    <row r="265" spans="9:10">
      <c r="I265" s="7"/>
      <c r="J265" s="7"/>
    </row>
    <row r="266" spans="9:10">
      <c r="I266" s="7"/>
      <c r="J266" s="7"/>
    </row>
    <row r="267" spans="9:10">
      <c r="I267" s="7"/>
      <c r="J267" s="7"/>
    </row>
    <row r="268" spans="9:10">
      <c r="I268" s="7"/>
      <c r="J268" s="7"/>
    </row>
    <row r="269" spans="9:10">
      <c r="I269" s="7"/>
      <c r="J269" s="7"/>
    </row>
    <row r="270" spans="9:10">
      <c r="I270" s="7"/>
      <c r="J270" s="7"/>
    </row>
    <row r="271" spans="9:10">
      <c r="I271" s="7"/>
      <c r="J271" s="7"/>
    </row>
    <row r="272" spans="9:10">
      <c r="I272" s="7"/>
      <c r="J272" s="7"/>
    </row>
    <row r="273" spans="9:10">
      <c r="I273" s="7"/>
      <c r="J273" s="7"/>
    </row>
    <row r="274" spans="9:10">
      <c r="I274" s="7"/>
      <c r="J274" s="7"/>
    </row>
    <row r="275" spans="9:10">
      <c r="I275" s="7"/>
      <c r="J275" s="7"/>
    </row>
    <row r="276" spans="9:10">
      <c r="I276" s="7"/>
      <c r="J276" s="7"/>
    </row>
    <row r="277" spans="9:10">
      <c r="I277" s="7"/>
      <c r="J277" s="7"/>
    </row>
    <row r="278" spans="9:10">
      <c r="I278" s="7"/>
      <c r="J278" s="7"/>
    </row>
    <row r="279" spans="9:10">
      <c r="I279" s="7"/>
      <c r="J279" s="7"/>
    </row>
    <row r="280" spans="9:10">
      <c r="I280" s="7"/>
      <c r="J280" s="7"/>
    </row>
    <row r="281" spans="9:10">
      <c r="I281" s="7"/>
      <c r="J281" s="7"/>
    </row>
    <row r="282" spans="9:10">
      <c r="I282" s="7"/>
      <c r="J282" s="7"/>
    </row>
    <row r="283" spans="9:10">
      <c r="I283" s="7"/>
      <c r="J283" s="7"/>
    </row>
    <row r="284" spans="9:10">
      <c r="I284" s="7"/>
      <c r="J284" s="7"/>
    </row>
    <row r="285" spans="9:10">
      <c r="I285" s="7"/>
      <c r="J285" s="7"/>
    </row>
    <row r="286" spans="9:10">
      <c r="I286" s="7"/>
      <c r="J286" s="7"/>
    </row>
    <row r="287" spans="9:10">
      <c r="I287" s="7"/>
      <c r="J287" s="7"/>
    </row>
    <row r="288" spans="9:10">
      <c r="I288" s="7"/>
      <c r="J288" s="7"/>
    </row>
    <row r="289" spans="9:10">
      <c r="I289" s="7"/>
      <c r="J289" s="7"/>
    </row>
    <row r="290" spans="9:10">
      <c r="I290" s="7"/>
      <c r="J290" s="7"/>
    </row>
    <row r="291" spans="9:10">
      <c r="I291" s="7"/>
      <c r="J291" s="7"/>
    </row>
    <row r="292" spans="9:10">
      <c r="I292" s="7"/>
      <c r="J292" s="7"/>
    </row>
    <row r="293" spans="9:10">
      <c r="I293" s="7"/>
      <c r="J293" s="7"/>
    </row>
    <row r="294" spans="9:10">
      <c r="I294" s="7"/>
      <c r="J294" s="7"/>
    </row>
    <row r="295" spans="9:10">
      <c r="I295" s="7"/>
      <c r="J295" s="7"/>
    </row>
    <row r="296" spans="9:10">
      <c r="I296" s="7"/>
      <c r="J296" s="7"/>
    </row>
    <row r="297" spans="9:10">
      <c r="I297" s="7"/>
      <c r="J297" s="7"/>
    </row>
    <row r="298" spans="9:10">
      <c r="I298" s="7"/>
      <c r="J298" s="7"/>
    </row>
    <row r="299" spans="9:10">
      <c r="I299" s="7"/>
      <c r="J299" s="7"/>
    </row>
    <row r="300" spans="9:10">
      <c r="I300" s="7"/>
      <c r="J300" s="7"/>
    </row>
    <row r="301" spans="9:10">
      <c r="I301" s="7"/>
      <c r="J301" s="7"/>
    </row>
    <row r="302" spans="9:10">
      <c r="I302" s="7"/>
      <c r="J302" s="7"/>
    </row>
    <row r="303" spans="9:10">
      <c r="I303" s="7"/>
      <c r="J303" s="7"/>
    </row>
    <row r="304" spans="9:10">
      <c r="I304" s="7"/>
      <c r="J304" s="7"/>
    </row>
    <row r="305" spans="9:10">
      <c r="I305" s="7"/>
      <c r="J305" s="7"/>
    </row>
    <row r="306" spans="9:10">
      <c r="I306" s="7"/>
      <c r="J306" s="7"/>
    </row>
    <row r="307" spans="9:10">
      <c r="I307" s="7"/>
      <c r="J307" s="7"/>
    </row>
    <row r="308" spans="9:10">
      <c r="I308" s="7"/>
      <c r="J308" s="7"/>
    </row>
    <row r="309" spans="9:10">
      <c r="I309" s="7"/>
      <c r="J309" s="7"/>
    </row>
    <row r="310" spans="9:10">
      <c r="I310" s="7"/>
      <c r="J310" s="7"/>
    </row>
    <row r="311" spans="9:10">
      <c r="I311" s="7"/>
      <c r="J311" s="7"/>
    </row>
    <row r="312" spans="9:10">
      <c r="I312" s="7"/>
      <c r="J312" s="7"/>
    </row>
    <row r="313" spans="9:10">
      <c r="I313" s="7"/>
      <c r="J313" s="7"/>
    </row>
    <row r="314" spans="9:10">
      <c r="I314" s="7"/>
      <c r="J314" s="7"/>
    </row>
    <row r="315" spans="9:10">
      <c r="I315" s="7"/>
      <c r="J315" s="7"/>
    </row>
    <row r="316" spans="9:10">
      <c r="I316" s="7"/>
      <c r="J316" s="7"/>
    </row>
    <row r="317" spans="9:10">
      <c r="I317" s="7"/>
      <c r="J317" s="7"/>
    </row>
    <row r="318" spans="9:10">
      <c r="I318" s="7"/>
      <c r="J318" s="7"/>
    </row>
    <row r="319" spans="9:10">
      <c r="I319" s="7"/>
      <c r="J319" s="7"/>
    </row>
    <row r="320" spans="9:10">
      <c r="I320" s="7"/>
      <c r="J320" s="7"/>
    </row>
    <row r="321" spans="9:10">
      <c r="I321" s="7"/>
      <c r="J321" s="7"/>
    </row>
    <row r="322" spans="9:10">
      <c r="I322" s="7"/>
      <c r="J322" s="7"/>
    </row>
    <row r="323" spans="9:10">
      <c r="I323" s="7"/>
      <c r="J323" s="7"/>
    </row>
    <row r="324" spans="9:10">
      <c r="I324" s="7"/>
      <c r="J324" s="7"/>
    </row>
    <row r="325" spans="9:10">
      <c r="I325" s="7"/>
      <c r="J325" s="7"/>
    </row>
    <row r="326" spans="9:10">
      <c r="I326" s="7"/>
      <c r="J326" s="7"/>
    </row>
    <row r="327" spans="9:10">
      <c r="I327" s="7"/>
      <c r="J327" s="7"/>
    </row>
    <row r="328" spans="9:10">
      <c r="I328" s="7"/>
      <c r="J328" s="7"/>
    </row>
    <row r="329" spans="9:10">
      <c r="I329" s="7"/>
      <c r="J329" s="7"/>
    </row>
    <row r="330" spans="9:10">
      <c r="I330" s="7"/>
      <c r="J330" s="7"/>
    </row>
    <row r="331" spans="9:10">
      <c r="I331" s="7"/>
      <c r="J331" s="7"/>
    </row>
    <row r="332" spans="9:10">
      <c r="I332" s="7"/>
      <c r="J332" s="7"/>
    </row>
    <row r="333" spans="9:10">
      <c r="I333" s="7"/>
      <c r="J333" s="7"/>
    </row>
    <row r="334" spans="9:10">
      <c r="I334" s="7"/>
      <c r="J334" s="7"/>
    </row>
    <row r="335" spans="9:10">
      <c r="I335" s="7"/>
      <c r="J335" s="7"/>
    </row>
    <row r="336" spans="9:10">
      <c r="I336" s="7"/>
      <c r="J336" s="7"/>
    </row>
    <row r="337" spans="9:10">
      <c r="I337" s="7"/>
      <c r="J337" s="7"/>
    </row>
    <row r="338" spans="9:10">
      <c r="I338" s="7"/>
      <c r="J338" s="7"/>
    </row>
    <row r="339" spans="9:10">
      <c r="I339" s="7"/>
      <c r="J339" s="7"/>
    </row>
    <row r="340" spans="9:10">
      <c r="I340" s="7"/>
      <c r="J340" s="7"/>
    </row>
    <row r="341" spans="9:10">
      <c r="I341" s="7"/>
      <c r="J341" s="7"/>
    </row>
    <row r="342" spans="9:10">
      <c r="I342" s="7"/>
      <c r="J342" s="7"/>
    </row>
    <row r="343" spans="9:10">
      <c r="I343" s="7"/>
      <c r="J343" s="7"/>
    </row>
    <row r="344" spans="9:10">
      <c r="I344" s="7"/>
      <c r="J344" s="7"/>
    </row>
    <row r="345" spans="9:10">
      <c r="I345" s="7"/>
      <c r="J345" s="7"/>
    </row>
    <row r="346" spans="9:10">
      <c r="I346" s="7"/>
      <c r="J346" s="7"/>
    </row>
    <row r="347" spans="9:10">
      <c r="I347" s="7"/>
      <c r="J347" s="7"/>
    </row>
    <row r="348" spans="9:10">
      <c r="I348" s="7"/>
      <c r="J348" s="7"/>
    </row>
    <row r="349" spans="9:10">
      <c r="I349" s="7"/>
      <c r="J349" s="7"/>
    </row>
    <row r="350" spans="9:10">
      <c r="I350" s="7"/>
      <c r="J350" s="7"/>
    </row>
    <row r="351" spans="9:10">
      <c r="I351" s="7"/>
      <c r="J351" s="7"/>
    </row>
    <row r="352" spans="9:10">
      <c r="I352" s="7"/>
      <c r="J352" s="7"/>
    </row>
    <row r="353" spans="9:10">
      <c r="I353" s="7"/>
      <c r="J353" s="7"/>
    </row>
    <row r="354" spans="9:10">
      <c r="I354" s="7"/>
      <c r="J354" s="7"/>
    </row>
    <row r="355" spans="9:10">
      <c r="I355" s="7"/>
      <c r="J355" s="7"/>
    </row>
    <row r="356" spans="9:10">
      <c r="I356" s="7"/>
      <c r="J356" s="7"/>
    </row>
    <row r="357" spans="9:10">
      <c r="I357" s="7"/>
      <c r="J357" s="7"/>
    </row>
    <row r="358" spans="9:10">
      <c r="I358" s="7"/>
      <c r="J358" s="7"/>
    </row>
    <row r="359" spans="9:10">
      <c r="I359" s="7"/>
      <c r="J359" s="7"/>
    </row>
    <row r="360" spans="9:10">
      <c r="I360" s="7"/>
      <c r="J360" s="7"/>
    </row>
    <row r="361" spans="9:10">
      <c r="I361" s="7"/>
      <c r="J361" s="7"/>
    </row>
    <row r="362" spans="9:10">
      <c r="I362" s="7"/>
      <c r="J362" s="7"/>
    </row>
    <row r="363" spans="9:10">
      <c r="I363" s="7"/>
      <c r="J363" s="7"/>
    </row>
    <row r="364" spans="9:10">
      <c r="I364" s="7"/>
      <c r="J364" s="7"/>
    </row>
    <row r="365" spans="9:10">
      <c r="I365" s="7"/>
      <c r="J365" s="7"/>
    </row>
    <row r="366" spans="9:10">
      <c r="I366" s="7"/>
      <c r="J366" s="7"/>
    </row>
    <row r="367" spans="9:10">
      <c r="I367" s="7"/>
      <c r="J367" s="7"/>
    </row>
    <row r="368" spans="9:10">
      <c r="I368" s="7"/>
      <c r="J368" s="7"/>
    </row>
    <row r="369" spans="9:10">
      <c r="I369" s="7"/>
      <c r="J369" s="7"/>
    </row>
    <row r="370" spans="9:10">
      <c r="I370" s="7"/>
      <c r="J370" s="7"/>
    </row>
    <row r="371" spans="9:10">
      <c r="I371" s="7"/>
      <c r="J371" s="7"/>
    </row>
    <row r="372" spans="9:10">
      <c r="I372" s="7"/>
      <c r="J372" s="7"/>
    </row>
    <row r="373" spans="9:10">
      <c r="I373" s="7"/>
      <c r="J373" s="7"/>
    </row>
    <row r="374" spans="9:10">
      <c r="I374" s="7"/>
      <c r="J374" s="7"/>
    </row>
    <row r="375" spans="9:10">
      <c r="I375" s="7"/>
      <c r="J375" s="7"/>
    </row>
    <row r="376" spans="9:10">
      <c r="I376" s="7"/>
      <c r="J376" s="7"/>
    </row>
    <row r="377" spans="9:10">
      <c r="I377" s="7"/>
      <c r="J377" s="7"/>
    </row>
    <row r="378" spans="9:10">
      <c r="I378" s="7"/>
      <c r="J378" s="7"/>
    </row>
    <row r="379" spans="9:10">
      <c r="I379" s="7"/>
      <c r="J379" s="7"/>
    </row>
    <row r="380" spans="9:10">
      <c r="I380" s="7"/>
      <c r="J380" s="7"/>
    </row>
    <row r="381" spans="9:10">
      <c r="I381" s="7"/>
      <c r="J381" s="7"/>
    </row>
    <row r="382" spans="9:10">
      <c r="I382" s="7"/>
      <c r="J382" s="7"/>
    </row>
    <row r="383" spans="9:10">
      <c r="I383" s="7"/>
      <c r="J383" s="7"/>
    </row>
    <row r="384" spans="9:10">
      <c r="I384" s="7"/>
      <c r="J384" s="7"/>
    </row>
    <row r="385" spans="9:10">
      <c r="I385" s="7"/>
      <c r="J385" s="7"/>
    </row>
    <row r="386" spans="9:10">
      <c r="I386" s="7"/>
      <c r="J386" s="7"/>
    </row>
    <row r="387" spans="9:10">
      <c r="I387" s="7"/>
      <c r="J387" s="7"/>
    </row>
    <row r="388" spans="9:10">
      <c r="I388" s="7"/>
      <c r="J388" s="7"/>
    </row>
    <row r="389" spans="9:10">
      <c r="I389" s="7"/>
      <c r="J389" s="7"/>
    </row>
    <row r="390" spans="9:10">
      <c r="I390" s="7"/>
      <c r="J390" s="7"/>
    </row>
    <row r="391" spans="9:10">
      <c r="I391" s="7"/>
      <c r="J391" s="7"/>
    </row>
    <row r="392" spans="9:10">
      <c r="I392" s="7"/>
      <c r="J392" s="7"/>
    </row>
    <row r="393" spans="9:10">
      <c r="I393" s="7"/>
      <c r="J393" s="7"/>
    </row>
    <row r="394" spans="9:10">
      <c r="I394" s="7"/>
      <c r="J394" s="7"/>
    </row>
    <row r="395" spans="9:10">
      <c r="I395" s="7"/>
      <c r="J395" s="7"/>
    </row>
    <row r="396" spans="9:10">
      <c r="I396" s="7"/>
      <c r="J396" s="7"/>
    </row>
    <row r="397" spans="9:10">
      <c r="I397" s="7"/>
      <c r="J397" s="7"/>
    </row>
    <row r="398" spans="9:10">
      <c r="I398" s="7"/>
      <c r="J398" s="7"/>
    </row>
    <row r="399" spans="9:10">
      <c r="I399" s="7"/>
      <c r="J399" s="7"/>
    </row>
    <row r="400" spans="9:10">
      <c r="I400" s="7"/>
      <c r="J400" s="7"/>
    </row>
    <row r="401" spans="9:10">
      <c r="I401" s="7"/>
      <c r="J401" s="7"/>
    </row>
    <row r="402" spans="9:10">
      <c r="I402" s="7"/>
      <c r="J402" s="7"/>
    </row>
    <row r="403" spans="9:10">
      <c r="I403" s="7"/>
      <c r="J403" s="7"/>
    </row>
    <row r="404" spans="9:10">
      <c r="I404" s="7"/>
      <c r="J404" s="7"/>
    </row>
    <row r="405" spans="9:10">
      <c r="I405" s="7"/>
      <c r="J405" s="7"/>
    </row>
    <row r="406" spans="9:10">
      <c r="I406" s="7"/>
      <c r="J406" s="7"/>
    </row>
    <row r="407" spans="9:10">
      <c r="I407" s="7"/>
      <c r="J407" s="7"/>
    </row>
    <row r="408" spans="9:10">
      <c r="I408" s="7"/>
      <c r="J408" s="7"/>
    </row>
    <row r="409" spans="9:10">
      <c r="I409" s="7"/>
      <c r="J409" s="7"/>
    </row>
    <row r="410" spans="9:10">
      <c r="I410" s="7"/>
      <c r="J410" s="7"/>
    </row>
    <row r="411" spans="9:10">
      <c r="I411" s="7"/>
      <c r="J411" s="7"/>
    </row>
    <row r="412" spans="9:10">
      <c r="I412" s="7"/>
      <c r="J412" s="7"/>
    </row>
    <row r="413" spans="9:10">
      <c r="I413" s="7"/>
      <c r="J413" s="7"/>
    </row>
    <row r="414" spans="9:10">
      <c r="I414" s="7"/>
      <c r="J414" s="7"/>
    </row>
    <row r="415" spans="9:10">
      <c r="I415" s="7"/>
      <c r="J415" s="7"/>
    </row>
    <row r="416" spans="9:10">
      <c r="I416" s="7"/>
      <c r="J416" s="7"/>
    </row>
    <row r="417" spans="9:10">
      <c r="I417" s="7"/>
      <c r="J417" s="7"/>
    </row>
    <row r="418" spans="9:10">
      <c r="I418" s="7"/>
      <c r="J418" s="7"/>
    </row>
    <row r="419" spans="9:10">
      <c r="I419" s="7"/>
      <c r="J419" s="7"/>
    </row>
    <row r="420" spans="9:10">
      <c r="I420" s="7"/>
      <c r="J420" s="7"/>
    </row>
    <row r="421" spans="9:10">
      <c r="I421" s="7"/>
      <c r="J421" s="7"/>
    </row>
    <row r="422" spans="9:10">
      <c r="I422" s="7"/>
      <c r="J422" s="7"/>
    </row>
    <row r="423" spans="9:10">
      <c r="I423" s="7"/>
      <c r="J423" s="7"/>
    </row>
    <row r="424" spans="9:10">
      <c r="I424" s="7"/>
      <c r="J424" s="7"/>
    </row>
    <row r="425" spans="9:10">
      <c r="I425" s="7"/>
      <c r="J425" s="7"/>
    </row>
    <row r="426" spans="9:10">
      <c r="I426" s="7"/>
      <c r="J426" s="7"/>
    </row>
    <row r="427" spans="9:10">
      <c r="I427" s="7"/>
      <c r="J427" s="7"/>
    </row>
    <row r="428" spans="9:10">
      <c r="I428" s="7"/>
      <c r="J428" s="7"/>
    </row>
    <row r="429" spans="9:10">
      <c r="I429" s="7"/>
      <c r="J429" s="7"/>
    </row>
    <row r="430" spans="9:10">
      <c r="I430" s="7"/>
      <c r="J430" s="7"/>
    </row>
    <row r="431" spans="9:10">
      <c r="I431" s="7"/>
      <c r="J431" s="7"/>
    </row>
    <row r="432" spans="9:10">
      <c r="I432" s="7"/>
      <c r="J432" s="7"/>
    </row>
    <row r="433" spans="9:10">
      <c r="I433" s="7"/>
      <c r="J433" s="7"/>
    </row>
    <row r="434" spans="9:10">
      <c r="I434" s="7"/>
      <c r="J434" s="7"/>
    </row>
    <row r="435" spans="9:10">
      <c r="I435" s="7"/>
      <c r="J435" s="7"/>
    </row>
    <row r="436" spans="9:10">
      <c r="I436" s="7"/>
      <c r="J436" s="7"/>
    </row>
    <row r="437" spans="9:10">
      <c r="I437" s="7"/>
      <c r="J437" s="7"/>
    </row>
    <row r="438" spans="9:10">
      <c r="I438" s="7"/>
      <c r="J438" s="7"/>
    </row>
    <row r="439" spans="9:10">
      <c r="I439" s="7"/>
      <c r="J439" s="7"/>
    </row>
    <row r="440" spans="9:10">
      <c r="I440" s="7"/>
      <c r="J440" s="7"/>
    </row>
    <row r="441" spans="9:10">
      <c r="I441" s="7"/>
      <c r="J441" s="7"/>
    </row>
    <row r="442" spans="9:10">
      <c r="I442" s="7"/>
      <c r="J442" s="7"/>
    </row>
    <row r="443" spans="9:10">
      <c r="I443" s="7"/>
      <c r="J443" s="7"/>
    </row>
    <row r="444" spans="9:10">
      <c r="I444" s="7"/>
      <c r="J444" s="7"/>
    </row>
    <row r="445" spans="9:10">
      <c r="I445" s="7"/>
      <c r="J445" s="7"/>
    </row>
    <row r="446" spans="9:10">
      <c r="I446" s="7"/>
      <c r="J446" s="7"/>
    </row>
    <row r="447" spans="9:10">
      <c r="I447" s="7"/>
      <c r="J447" s="7"/>
    </row>
    <row r="448" spans="9:10">
      <c r="I448" s="7"/>
      <c r="J448" s="7"/>
    </row>
    <row r="449" spans="9:10">
      <c r="I449" s="7"/>
      <c r="J449" s="7"/>
    </row>
    <row r="450" spans="9:10">
      <c r="I450" s="7"/>
      <c r="J450" s="7"/>
    </row>
    <row r="451" spans="9:10">
      <c r="I451" s="7"/>
      <c r="J451" s="7"/>
    </row>
    <row r="452" spans="9:10">
      <c r="I452" s="7"/>
      <c r="J452" s="7"/>
    </row>
    <row r="453" spans="9:10">
      <c r="I453" s="7"/>
      <c r="J453" s="7"/>
    </row>
    <row r="454" spans="9:10">
      <c r="I454" s="7"/>
      <c r="J454" s="7"/>
    </row>
    <row r="455" spans="9:10">
      <c r="I455" s="7"/>
      <c r="J455" s="7"/>
    </row>
    <row r="456" spans="9:10">
      <c r="I456" s="7"/>
      <c r="J456" s="7"/>
    </row>
    <row r="457" spans="9:10">
      <c r="I457" s="7"/>
      <c r="J457" s="7"/>
    </row>
    <row r="458" spans="9:10">
      <c r="I458" s="7"/>
      <c r="J458" s="7"/>
    </row>
    <row r="459" spans="9:10">
      <c r="I459" s="7"/>
      <c r="J459" s="7"/>
    </row>
    <row r="460" spans="9:10">
      <c r="I460" s="7"/>
      <c r="J460" s="7"/>
    </row>
    <row r="461" spans="9:10">
      <c r="I461" s="7"/>
      <c r="J461" s="7"/>
    </row>
    <row r="462" spans="9:10">
      <c r="I462" s="7"/>
      <c r="J462" s="7"/>
    </row>
    <row r="463" spans="9:10">
      <c r="I463" s="7"/>
      <c r="J463" s="7"/>
    </row>
    <row r="464" spans="9:10">
      <c r="I464" s="7"/>
      <c r="J464" s="7"/>
    </row>
    <row r="465" spans="9:10">
      <c r="I465" s="7"/>
      <c r="J465" s="7"/>
    </row>
    <row r="466" spans="9:10">
      <c r="I466" s="7"/>
      <c r="J466" s="7"/>
    </row>
    <row r="467" spans="9:10">
      <c r="I467" s="7"/>
      <c r="J467" s="7"/>
    </row>
    <row r="468" spans="9:10">
      <c r="I468" s="7"/>
      <c r="J468" s="7"/>
    </row>
    <row r="469" spans="9:10">
      <c r="I469" s="7"/>
      <c r="J469" s="7"/>
    </row>
    <row r="470" spans="9:10">
      <c r="I470" s="7"/>
      <c r="J470" s="7"/>
    </row>
    <row r="471" spans="9:10">
      <c r="I471" s="7"/>
      <c r="J471" s="7"/>
    </row>
    <row r="472" spans="9:10">
      <c r="I472" s="7"/>
      <c r="J472" s="7"/>
    </row>
    <row r="473" spans="9:10">
      <c r="I473" s="7"/>
      <c r="J473" s="7"/>
    </row>
    <row r="474" spans="9:10">
      <c r="I474" s="7"/>
      <c r="J474" s="7"/>
    </row>
    <row r="475" spans="9:10">
      <c r="I475" s="7"/>
      <c r="J475" s="7"/>
    </row>
    <row r="476" spans="9:10">
      <c r="I476" s="7"/>
      <c r="J476" s="7"/>
    </row>
    <row r="477" spans="9:10">
      <c r="I477" s="7"/>
      <c r="J477" s="7"/>
    </row>
    <row r="478" spans="9:10">
      <c r="I478" s="7"/>
      <c r="J478" s="7"/>
    </row>
    <row r="479" spans="9:10">
      <c r="I479" s="7"/>
      <c r="J479" s="7"/>
    </row>
    <row r="480" spans="9:10">
      <c r="I480" s="7"/>
      <c r="J480" s="7"/>
    </row>
    <row r="481" spans="9:10">
      <c r="I481" s="7"/>
      <c r="J481" s="7"/>
    </row>
    <row r="482" spans="9:10">
      <c r="I482" s="7"/>
      <c r="J482" s="7"/>
    </row>
    <row r="483" spans="9:10">
      <c r="I483" s="7"/>
      <c r="J483" s="7"/>
    </row>
    <row r="484" spans="9:10">
      <c r="I484" s="7"/>
      <c r="J484" s="7"/>
    </row>
    <row r="485" spans="9:10">
      <c r="I485" s="7"/>
      <c r="J485" s="7"/>
    </row>
    <row r="486" spans="9:10">
      <c r="I486" s="7"/>
      <c r="J486" s="7"/>
    </row>
    <row r="487" spans="9:10">
      <c r="I487" s="7"/>
      <c r="J487" s="7"/>
    </row>
    <row r="488" spans="9:10">
      <c r="I488" s="7"/>
      <c r="J488" s="7"/>
    </row>
    <row r="489" spans="9:10">
      <c r="I489" s="7"/>
      <c r="J489" s="7"/>
    </row>
    <row r="490" spans="9:10">
      <c r="I490" s="7"/>
      <c r="J490" s="7"/>
    </row>
    <row r="491" spans="9:10">
      <c r="I491" s="7"/>
      <c r="J491" s="7"/>
    </row>
    <row r="492" spans="9:10">
      <c r="I492" s="7"/>
      <c r="J492" s="7"/>
    </row>
    <row r="493" spans="9:10">
      <c r="I493" s="7"/>
      <c r="J493" s="7"/>
    </row>
    <row r="494" spans="9:10">
      <c r="I494" s="7"/>
      <c r="J494" s="7"/>
    </row>
    <row r="495" spans="9:10">
      <c r="I495" s="7"/>
      <c r="J495" s="7"/>
    </row>
    <row r="496" spans="9:10">
      <c r="I496" s="7"/>
      <c r="J496" s="7"/>
    </row>
    <row r="497" spans="9:10">
      <c r="I497" s="7"/>
      <c r="J497" s="7"/>
    </row>
    <row r="498" spans="9:10">
      <c r="I498" s="7"/>
      <c r="J498" s="7"/>
    </row>
    <row r="499" spans="9:10">
      <c r="I499" s="7"/>
      <c r="J499" s="7"/>
    </row>
    <row r="500" spans="9:10">
      <c r="I500" s="7"/>
      <c r="J500" s="7"/>
    </row>
    <row r="501" spans="9:10">
      <c r="I501" s="7"/>
      <c r="J501" s="7"/>
    </row>
    <row r="502" spans="9:10">
      <c r="I502" s="7"/>
      <c r="J502" s="7"/>
    </row>
    <row r="503" spans="9:10">
      <c r="I503" s="7"/>
      <c r="J503" s="7"/>
    </row>
    <row r="504" spans="9:10">
      <c r="I504" s="7"/>
      <c r="J504" s="7"/>
    </row>
    <row r="505" spans="9:10">
      <c r="I505" s="7"/>
      <c r="J505" s="7"/>
    </row>
    <row r="506" spans="9:10">
      <c r="I506" s="7"/>
      <c r="J506" s="7"/>
    </row>
    <row r="507" spans="9:10">
      <c r="I507" s="7"/>
      <c r="J507" s="7"/>
    </row>
    <row r="508" spans="9:10">
      <c r="I508" s="7"/>
      <c r="J508" s="7"/>
    </row>
    <row r="509" spans="9:10">
      <c r="I509" s="7"/>
      <c r="J509" s="7"/>
    </row>
    <row r="510" spans="9:10">
      <c r="I510" s="7"/>
      <c r="J510" s="7"/>
    </row>
    <row r="511" spans="9:10">
      <c r="I511" s="7"/>
      <c r="J511" s="7"/>
    </row>
    <row r="512" spans="9:10">
      <c r="I512" s="7"/>
      <c r="J512" s="7"/>
    </row>
    <row r="513" spans="9:10">
      <c r="I513" s="7"/>
      <c r="J513" s="7"/>
    </row>
    <row r="514" spans="9:10">
      <c r="I514" s="7"/>
      <c r="J514" s="7"/>
    </row>
    <row r="515" spans="9:10">
      <c r="I515" s="7"/>
      <c r="J515" s="7"/>
    </row>
    <row r="516" spans="9:10">
      <c r="I516" s="7"/>
      <c r="J516" s="7"/>
    </row>
    <row r="517" spans="9:10">
      <c r="I517" s="7"/>
      <c r="J517" s="7"/>
    </row>
    <row r="518" spans="9:10">
      <c r="I518" s="7"/>
      <c r="J518" s="7"/>
    </row>
    <row r="519" spans="9:10">
      <c r="I519" s="7"/>
      <c r="J519" s="7"/>
    </row>
    <row r="520" spans="9:10">
      <c r="I520" s="7"/>
      <c r="J520" s="7"/>
    </row>
    <row r="521" spans="9:10">
      <c r="I521" s="7"/>
      <c r="J521" s="7"/>
    </row>
    <row r="522" spans="9:10">
      <c r="I522" s="7"/>
      <c r="J522" s="7"/>
    </row>
    <row r="523" spans="9:10">
      <c r="I523" s="7"/>
      <c r="J523" s="7"/>
    </row>
    <row r="524" spans="9:10">
      <c r="I524" s="7"/>
      <c r="J524" s="7"/>
    </row>
    <row r="525" spans="9:10">
      <c r="I525" s="7"/>
      <c r="J525" s="7"/>
    </row>
    <row r="526" spans="9:10">
      <c r="I526" s="7"/>
      <c r="J526" s="7"/>
    </row>
    <row r="527" spans="9:10">
      <c r="I527" s="7"/>
      <c r="J527" s="7"/>
    </row>
    <row r="528" spans="9:10">
      <c r="I528" s="7"/>
      <c r="J528" s="7"/>
    </row>
    <row r="529" spans="9:10">
      <c r="I529" s="7"/>
      <c r="J529" s="7"/>
    </row>
    <row r="530" spans="9:10">
      <c r="I530" s="7"/>
      <c r="J530" s="7"/>
    </row>
    <row r="531" spans="9:10">
      <c r="I531" s="7"/>
      <c r="J531" s="7"/>
    </row>
    <row r="532" spans="9:10">
      <c r="I532" s="7"/>
      <c r="J532" s="7"/>
    </row>
    <row r="533" spans="9:10">
      <c r="I533" s="7"/>
      <c r="J533" s="7"/>
    </row>
    <row r="534" spans="9:10">
      <c r="I534" s="7"/>
      <c r="J534" s="7"/>
    </row>
    <row r="535" spans="9:10">
      <c r="I535" s="7"/>
      <c r="J535" s="7"/>
    </row>
    <row r="536" spans="9:10">
      <c r="I536" s="7"/>
      <c r="J536" s="7"/>
    </row>
    <row r="537" spans="9:10">
      <c r="I537" s="7"/>
      <c r="J537" s="7"/>
    </row>
    <row r="538" spans="9:10">
      <c r="I538" s="7"/>
      <c r="J538" s="7"/>
    </row>
    <row r="539" spans="9:10">
      <c r="I539" s="7"/>
      <c r="J539" s="7"/>
    </row>
    <row r="540" spans="9:10">
      <c r="I540" s="7"/>
      <c r="J540" s="7"/>
    </row>
    <row r="541" spans="9:10">
      <c r="I541" s="7"/>
      <c r="J541" s="7"/>
    </row>
    <row r="542" spans="9:10">
      <c r="I542" s="7"/>
      <c r="J542" s="7"/>
    </row>
    <row r="543" spans="9:10">
      <c r="I543" s="7"/>
      <c r="J543" s="7"/>
    </row>
    <row r="544" spans="9:10">
      <c r="I544" s="7"/>
      <c r="J544" s="7"/>
    </row>
    <row r="545" spans="9:10">
      <c r="I545" s="7"/>
      <c r="J545" s="7"/>
    </row>
    <row r="546" spans="9:10">
      <c r="I546" s="7"/>
      <c r="J546" s="7"/>
    </row>
    <row r="547" spans="9:10">
      <c r="I547" s="7"/>
      <c r="J547" s="7"/>
    </row>
    <row r="548" spans="9:10">
      <c r="I548" s="7"/>
      <c r="J548" s="7"/>
    </row>
    <row r="549" spans="9:10">
      <c r="I549" s="7"/>
      <c r="J549" s="7"/>
    </row>
    <row r="550" spans="9:10">
      <c r="I550" s="7"/>
      <c r="J550" s="7"/>
    </row>
    <row r="551" spans="9:10">
      <c r="I551" s="7"/>
      <c r="J551" s="7"/>
    </row>
    <row r="552" spans="9:10">
      <c r="I552" s="7"/>
      <c r="J552" s="7"/>
    </row>
    <row r="553" spans="9:10">
      <c r="I553" s="7"/>
      <c r="J553" s="7"/>
    </row>
    <row r="554" spans="9:10">
      <c r="I554" s="7"/>
      <c r="J554" s="7"/>
    </row>
    <row r="555" spans="9:10">
      <c r="I555" s="7"/>
      <c r="J555" s="7"/>
    </row>
    <row r="556" spans="9:10">
      <c r="I556" s="7"/>
      <c r="J556" s="7"/>
    </row>
    <row r="557" spans="9:10">
      <c r="I557" s="7"/>
      <c r="J557" s="7"/>
    </row>
    <row r="558" spans="9:10">
      <c r="I558" s="7"/>
      <c r="J558" s="7"/>
    </row>
    <row r="559" spans="9:10">
      <c r="I559" s="7"/>
      <c r="J559" s="7"/>
    </row>
    <row r="560" spans="9:10">
      <c r="I560" s="7"/>
      <c r="J560" s="7"/>
    </row>
    <row r="561" spans="9:10">
      <c r="I561" s="7"/>
      <c r="J561" s="7"/>
    </row>
    <row r="562" spans="9:10">
      <c r="I562" s="7"/>
      <c r="J562" s="7"/>
    </row>
    <row r="563" spans="9:10">
      <c r="I563" s="7"/>
      <c r="J563" s="7"/>
    </row>
    <row r="564" spans="9:10">
      <c r="I564" s="7"/>
      <c r="J564" s="7"/>
    </row>
    <row r="565" spans="9:10">
      <c r="I565" s="7"/>
      <c r="J565" s="7"/>
    </row>
    <row r="566" spans="9:10">
      <c r="I566" s="7"/>
      <c r="J566" s="7"/>
    </row>
    <row r="567" spans="9:10">
      <c r="I567" s="7"/>
      <c r="J567" s="7"/>
    </row>
    <row r="568" spans="9:10">
      <c r="I568" s="7"/>
      <c r="J568" s="7"/>
    </row>
    <row r="569" spans="9:10">
      <c r="I569" s="7"/>
      <c r="J569" s="7"/>
    </row>
    <row r="570" spans="9:10">
      <c r="I570" s="7"/>
      <c r="J570" s="7"/>
    </row>
    <row r="571" spans="9:10">
      <c r="I571" s="7"/>
      <c r="J571" s="7"/>
    </row>
    <row r="572" spans="9:10">
      <c r="I572" s="7"/>
      <c r="J572" s="7"/>
    </row>
    <row r="573" spans="9:10">
      <c r="I573" s="7"/>
      <c r="J573" s="7"/>
    </row>
    <row r="574" spans="9:10">
      <c r="I574" s="7"/>
      <c r="J574" s="7"/>
    </row>
    <row r="575" spans="9:10">
      <c r="I575" s="7"/>
      <c r="J575" s="7"/>
    </row>
    <row r="576" spans="9:10">
      <c r="I576" s="7"/>
      <c r="J576" s="7"/>
    </row>
    <row r="577" spans="9:10">
      <c r="I577" s="7"/>
      <c r="J577" s="7"/>
    </row>
    <row r="578" spans="9:10">
      <c r="I578" s="7"/>
      <c r="J578" s="7"/>
    </row>
    <row r="579" spans="9:10">
      <c r="I579" s="7"/>
      <c r="J579" s="7"/>
    </row>
    <row r="580" spans="9:10">
      <c r="I580" s="7"/>
      <c r="J580" s="7"/>
    </row>
    <row r="581" spans="9:10">
      <c r="I581" s="7"/>
      <c r="J581" s="7"/>
    </row>
    <row r="582" spans="9:10">
      <c r="I582" s="7"/>
      <c r="J582" s="7"/>
    </row>
    <row r="583" spans="9:10">
      <c r="I583" s="7"/>
      <c r="J583" s="7"/>
    </row>
    <row r="584" spans="9:10">
      <c r="I584" s="7"/>
      <c r="J584" s="7"/>
    </row>
    <row r="585" spans="9:10">
      <c r="I585" s="7"/>
      <c r="J585" s="7"/>
    </row>
    <row r="586" spans="9:10">
      <c r="I586" s="7"/>
      <c r="J586" s="7"/>
    </row>
    <row r="587" spans="9:10">
      <c r="I587" s="7"/>
      <c r="J587" s="7"/>
    </row>
    <row r="588" spans="9:10">
      <c r="I588" s="7"/>
      <c r="J588" s="7"/>
    </row>
    <row r="589" spans="9:10">
      <c r="I589" s="7"/>
      <c r="J589" s="7"/>
    </row>
    <row r="590" spans="9:10">
      <c r="I590" s="7"/>
      <c r="J590" s="7"/>
    </row>
    <row r="591" spans="9:10">
      <c r="I591" s="7"/>
      <c r="J591" s="7"/>
    </row>
    <row r="592" spans="9:10">
      <c r="I592" s="7"/>
      <c r="J592" s="7"/>
    </row>
    <row r="593" spans="9:10">
      <c r="I593" s="7"/>
      <c r="J593" s="7"/>
    </row>
    <row r="594" spans="9:10">
      <c r="I594" s="7"/>
      <c r="J594" s="7"/>
    </row>
    <row r="595" spans="9:10">
      <c r="I595" s="7"/>
      <c r="J595" s="7"/>
    </row>
    <row r="596" spans="9:10">
      <c r="I596" s="7"/>
      <c r="J596" s="7"/>
    </row>
    <row r="597" spans="9:10">
      <c r="I597" s="7"/>
      <c r="J597" s="7"/>
    </row>
    <row r="598" spans="9:10">
      <c r="I598" s="7"/>
      <c r="J598" s="7"/>
    </row>
    <row r="599" spans="9:10">
      <c r="I599" s="7"/>
      <c r="J599" s="7"/>
    </row>
    <row r="600" spans="9:10">
      <c r="I600" s="7"/>
      <c r="J600" s="7"/>
    </row>
    <row r="601" spans="9:10">
      <c r="I601" s="7"/>
      <c r="J601" s="7"/>
    </row>
    <row r="602" spans="9:10">
      <c r="I602" s="7"/>
      <c r="J602" s="7"/>
    </row>
    <row r="603" spans="9:10">
      <c r="I603" s="7"/>
      <c r="J603" s="7"/>
    </row>
    <row r="604" spans="9:10">
      <c r="I604" s="7"/>
      <c r="J604" s="7"/>
    </row>
    <row r="605" spans="9:10">
      <c r="I605" s="7"/>
      <c r="J605" s="7"/>
    </row>
    <row r="606" spans="9:10">
      <c r="I606" s="7"/>
      <c r="J606" s="7"/>
    </row>
    <row r="607" spans="9:10">
      <c r="I607" s="7"/>
      <c r="J607" s="7"/>
    </row>
    <row r="608" spans="9:10">
      <c r="I608" s="7"/>
      <c r="J608" s="7"/>
    </row>
    <row r="609" spans="9:10">
      <c r="I609" s="7"/>
      <c r="J609" s="7"/>
    </row>
    <row r="610" spans="9:10">
      <c r="I610" s="7"/>
      <c r="J610" s="7"/>
    </row>
    <row r="611" spans="9:10">
      <c r="I611" s="7"/>
      <c r="J611" s="7"/>
    </row>
    <row r="612" spans="9:10">
      <c r="I612" s="7"/>
      <c r="J612" s="7"/>
    </row>
    <row r="613" spans="9:10">
      <c r="I613" s="7"/>
      <c r="J613" s="7"/>
    </row>
    <row r="614" spans="9:10">
      <c r="I614" s="7"/>
      <c r="J614" s="7"/>
    </row>
    <row r="615" spans="9:10">
      <c r="I615" s="7"/>
      <c r="J615" s="7"/>
    </row>
    <row r="616" spans="9:10">
      <c r="I616" s="7"/>
      <c r="J616" s="7"/>
    </row>
    <row r="617" spans="9:10">
      <c r="I617" s="7"/>
      <c r="J617" s="7"/>
    </row>
    <row r="618" spans="9:10">
      <c r="I618" s="7"/>
      <c r="J618" s="7"/>
    </row>
    <row r="619" spans="9:10">
      <c r="I619" s="7"/>
      <c r="J619" s="7"/>
    </row>
    <row r="620" spans="9:10">
      <c r="I620" s="7"/>
      <c r="J620" s="7"/>
    </row>
    <row r="621" spans="9:10">
      <c r="I621" s="7"/>
      <c r="J621" s="7"/>
    </row>
    <row r="622" spans="9:10">
      <c r="I622" s="7"/>
      <c r="J622" s="7"/>
    </row>
    <row r="623" spans="9:10">
      <c r="I623" s="7"/>
      <c r="J623" s="7"/>
    </row>
    <row r="624" spans="9:10">
      <c r="I624" s="7"/>
      <c r="J624" s="7"/>
    </row>
    <row r="625" spans="9:10">
      <c r="I625" s="7"/>
      <c r="J625" s="7"/>
    </row>
    <row r="626" spans="9:10">
      <c r="I626" s="7"/>
      <c r="J626" s="7"/>
    </row>
    <row r="627" spans="9:10">
      <c r="I627" s="7"/>
      <c r="J627" s="7"/>
    </row>
    <row r="628" spans="9:10">
      <c r="I628" s="7"/>
      <c r="J628" s="7"/>
    </row>
    <row r="629" spans="9:10">
      <c r="I629" s="7"/>
      <c r="J629" s="7"/>
    </row>
    <row r="630" spans="9:10">
      <c r="I630" s="7"/>
      <c r="J630" s="7"/>
    </row>
    <row r="631" spans="9:10">
      <c r="I631" s="7"/>
      <c r="J631" s="7"/>
    </row>
    <row r="632" spans="9:10">
      <c r="I632" s="7"/>
      <c r="J632" s="7"/>
    </row>
    <row r="633" spans="9:10">
      <c r="I633" s="7"/>
      <c r="J633" s="7"/>
    </row>
    <row r="634" spans="9:10">
      <c r="I634" s="7"/>
      <c r="J634" s="7"/>
    </row>
    <row r="635" spans="9:10">
      <c r="I635" s="7"/>
      <c r="J635" s="7"/>
    </row>
    <row r="636" spans="9:10">
      <c r="I636" s="7"/>
      <c r="J636" s="7"/>
    </row>
    <row r="637" spans="9:10">
      <c r="I637" s="7"/>
      <c r="J637" s="7"/>
    </row>
    <row r="638" spans="9:10">
      <c r="I638" s="7"/>
      <c r="J638" s="7"/>
    </row>
    <row r="639" spans="9:10">
      <c r="I639" s="7"/>
      <c r="J639" s="7"/>
    </row>
    <row r="640" spans="9:10">
      <c r="I640" s="7"/>
      <c r="J640" s="7"/>
    </row>
    <row r="641" spans="9:10">
      <c r="I641" s="7"/>
      <c r="J641" s="7"/>
    </row>
    <row r="642" spans="9:10">
      <c r="I642" s="7"/>
      <c r="J642" s="7"/>
    </row>
    <row r="643" spans="9:10">
      <c r="I643" s="7"/>
      <c r="J643" s="7"/>
    </row>
    <row r="644" spans="9:10">
      <c r="I644" s="7"/>
      <c r="J644" s="7"/>
    </row>
    <row r="645" spans="9:10">
      <c r="I645" s="7"/>
      <c r="J645" s="7"/>
    </row>
    <row r="646" spans="9:10">
      <c r="I646" s="7"/>
      <c r="J646" s="7"/>
    </row>
    <row r="647" spans="9:10">
      <c r="I647" s="7"/>
      <c r="J647" s="7"/>
    </row>
    <row r="648" spans="9:10">
      <c r="I648" s="7"/>
      <c r="J648" s="7"/>
    </row>
    <row r="649" spans="9:10">
      <c r="I649" s="7"/>
      <c r="J649" s="7"/>
    </row>
    <row r="650" spans="9:10">
      <c r="I650" s="7"/>
      <c r="J650" s="7"/>
    </row>
    <row r="651" spans="9:10">
      <c r="I651" s="7"/>
      <c r="J651" s="7"/>
    </row>
    <row r="652" spans="9:10">
      <c r="I652" s="7"/>
      <c r="J652" s="7"/>
    </row>
    <row r="653" spans="9:10">
      <c r="I653" s="7"/>
      <c r="J653" s="7"/>
    </row>
    <row r="654" spans="9:10">
      <c r="I654" s="7"/>
      <c r="J654" s="7"/>
    </row>
    <row r="655" spans="9:10">
      <c r="I655" s="7"/>
      <c r="J655" s="7"/>
    </row>
    <row r="656" spans="9:10">
      <c r="I656" s="7"/>
      <c r="J656" s="7"/>
    </row>
    <row r="657" spans="9:10">
      <c r="I657" s="7"/>
      <c r="J657" s="7"/>
    </row>
    <row r="658" spans="9:10">
      <c r="I658" s="7"/>
      <c r="J658" s="7"/>
    </row>
    <row r="659" spans="9:10">
      <c r="I659" s="7"/>
      <c r="J659" s="7"/>
    </row>
    <row r="660" spans="9:10">
      <c r="I660" s="7"/>
      <c r="J660" s="7"/>
    </row>
    <row r="661" spans="9:10">
      <c r="I661" s="7"/>
      <c r="J661" s="7"/>
    </row>
    <row r="662" spans="9:10">
      <c r="I662" s="7"/>
      <c r="J662" s="7"/>
    </row>
    <row r="663" spans="9:10">
      <c r="I663" s="7"/>
      <c r="J663" s="7"/>
    </row>
    <row r="664" spans="9:10">
      <c r="I664" s="7"/>
      <c r="J664" s="7"/>
    </row>
    <row r="665" spans="9:10">
      <c r="I665" s="7"/>
      <c r="J665" s="7"/>
    </row>
    <row r="666" spans="9:10">
      <c r="I666" s="7"/>
      <c r="J666" s="7"/>
    </row>
  </sheetData>
  <mergeCells count="17">
    <mergeCell ref="O7:P7"/>
    <mergeCell ref="O8:P8"/>
    <mergeCell ref="P12:P13"/>
    <mergeCell ref="P15:P25"/>
    <mergeCell ref="C12:G12"/>
    <mergeCell ref="I9:N9"/>
    <mergeCell ref="I10:N10"/>
    <mergeCell ref="A12:A13"/>
    <mergeCell ref="B12:B13"/>
    <mergeCell ref="O12:O13"/>
    <mergeCell ref="A15:A26"/>
    <mergeCell ref="H12:N12"/>
    <mergeCell ref="A39:L39"/>
    <mergeCell ref="A40:B40"/>
    <mergeCell ref="P28:P35"/>
    <mergeCell ref="O28:O35"/>
    <mergeCell ref="A28:A36"/>
  </mergeCells>
  <pageMargins left="1.1811023622047245" right="0.59055118110236227" top="0.78740157480314965" bottom="0.78740157480314965" header="3.937007874015748E-2" footer="3.937007874015748E-2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23.05.2022</vt:lpstr>
      <vt:lpstr>'на 23.05.2022'!Заголовки_для_печати</vt:lpstr>
      <vt:lpstr>'на 23.05.2022'!Область_печати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2025-05-27T06:41:53Z</cp:lastPrinted>
  <dcterms:created xsi:type="dcterms:W3CDTF">2015-11-03T01:57:31Z</dcterms:created>
  <dcterms:modified xsi:type="dcterms:W3CDTF">2025-05-27T06:43:03Z</dcterms:modified>
</cp:coreProperties>
</file>