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17.02.2023" sheetId="1" r:id="rId1"/>
  </sheet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38" i="1"/>
  <c r="Q38"/>
  <c r="J38"/>
  <c r="R36"/>
  <c r="Q36"/>
  <c r="J36"/>
  <c r="I36"/>
  <c r="H36"/>
  <c r="I35"/>
  <c r="R24"/>
  <c r="R20" s="1"/>
  <c r="Q24"/>
  <c r="Q20" s="1"/>
  <c r="J24"/>
  <c r="I24"/>
  <c r="H24"/>
  <c r="I22"/>
  <c r="R21"/>
  <c r="Q21"/>
  <c r="M21"/>
  <c r="L21"/>
  <c r="K21"/>
  <c r="J21"/>
  <c r="I21"/>
  <c r="H21"/>
  <c r="M20"/>
  <c r="L20"/>
  <c r="K20"/>
  <c r="J20"/>
  <c r="M19"/>
  <c r="L19"/>
  <c r="K19"/>
  <c r="K16" s="1"/>
  <c r="J19"/>
  <c r="H19"/>
  <c r="J18"/>
  <c r="J16" s="1"/>
  <c r="I18"/>
  <c r="H18"/>
  <c r="J17"/>
  <c r="M16"/>
  <c r="L16"/>
  <c r="Q16" l="1"/>
  <c r="Q19"/>
  <c r="I20"/>
  <c r="I16"/>
  <c r="H16"/>
  <c r="H20"/>
  <c r="I19"/>
  <c r="R19"/>
  <c r="R16"/>
</calcChain>
</file>

<file path=xl/sharedStrings.xml><?xml version="1.0" encoding="utf-8"?>
<sst xmlns="http://schemas.openxmlformats.org/spreadsheetml/2006/main" count="106" uniqueCount="78">
  <si>
    <t>Приложение 2</t>
  </si>
  <si>
    <t>«Приложение 3</t>
  </si>
  <si>
    <t xml:space="preserve">к текстовой части </t>
  </si>
  <si>
    <t>муниципальной программы «Развитие туризма в Усть-Абаканском районе»</t>
  </si>
  <si>
    <t xml:space="preserve">РЕСУРСНОЕ ОБЕСПЕЧЕНИЕ </t>
  </si>
  <si>
    <t>реализации муниципальной программы</t>
  </si>
  <si>
    <t>Статус № п/п</t>
  </si>
  <si>
    <t>Наименование                                                                                            муниципальной программы, 
основных мероприятий,
мероприятий</t>
  </si>
  <si>
    <t>Ответственный исполнитель, соисполнители</t>
  </si>
  <si>
    <t>Код бюджетной классификации &lt;2&gt;</t>
  </si>
  <si>
    <t>Объемы бюджетных ассигнований по годам, рублей</t>
  </si>
  <si>
    <t xml:space="preserve">Ожидаемый результат </t>
  </si>
  <si>
    <t>Основные направления реализации</t>
  </si>
  <si>
    <t>Связь с показателями муниципальной программы (номер показателя, характеризующего результат реализации основного мероприятия)</t>
  </si>
  <si>
    <t>ГРБС</t>
  </si>
  <si>
    <t>ЗзПр</t>
  </si>
  <si>
    <t>ЦСР</t>
  </si>
  <si>
    <t>ВР</t>
  </si>
  <si>
    <t>Муниципальная программа «Развитие туризма в Усть-Абаканском районе»</t>
  </si>
  <si>
    <t>Всего по муниципальной программе, в том числе</t>
  </si>
  <si>
    <t>х</t>
  </si>
  <si>
    <t>Федеральный бюджет</t>
  </si>
  <si>
    <t xml:space="preserve">Республиканский бюджет </t>
  </si>
  <si>
    <t xml:space="preserve">Районный бюджет </t>
  </si>
  <si>
    <t>УКМПСТ</t>
  </si>
  <si>
    <t xml:space="preserve"> </t>
  </si>
  <si>
    <t>40001 00000</t>
  </si>
  <si>
    <t>Увеличение количества туристов, посетивших Усть-Абаканский район, до 25,6 тыс. человек;
Увеличение количества иностранных граждан, посетивших Усть-Абаканский район, до 1050 человек;
Увеличение количества выставочных экспозиций в рамках участия в региональных, международных выставках, форумах, конференциях, слетах туристической направленности до 8 ед.</t>
  </si>
  <si>
    <t>Мероприятие 1.1. Обеспечение деятельности подведомственных учреждений (муниципальное автономное учреждение "Музей "Древние курганы Салбыкской степи").</t>
  </si>
  <si>
    <t>0801</t>
  </si>
  <si>
    <t>40001 01380</t>
  </si>
  <si>
    <t>Обеспечение деятельности МАУК «Музей «Салбык»</t>
  </si>
  <si>
    <t>-</t>
  </si>
  <si>
    <t>Мероприятие 1.1.2 Компенсация расходов местных бюджетов по оплате труда работникам бюджетной сферы на 2018 год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</si>
  <si>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8"/>
        <color rgb="FF000000"/>
        <rFont val="Times New Roman"/>
        <family val="1"/>
        <charset val="204"/>
      </rPr>
      <t>(республиканский бюджет)</t>
    </r>
  </si>
  <si>
    <t>40001 79120</t>
  </si>
  <si>
    <t>Основное мероприятие 2. Содействие формированию туристической инфраструктуры и материально-технической базы.</t>
  </si>
  <si>
    <t>Мероприятие 2.1. Мероприятия в области туризма.</t>
  </si>
  <si>
    <t xml:space="preserve">УКМПСТ </t>
  </si>
  <si>
    <t>40002 22320</t>
  </si>
  <si>
    <t>Приобретение интерактивного оборудования, комплектование фондов музея, обустройство объектов туристического показа, обеспечение безопасности музейного фонда и развитие музеев</t>
  </si>
  <si>
    <t>Мероприятие 2.2. Обеспечение безопасности музейного фонда и развитие музеев.</t>
  </si>
  <si>
    <t>Приобретение генератора, археологической песочницы</t>
  </si>
  <si>
    <t>Мероприятие 2.3. Укрепление материально-технической базы.</t>
  </si>
  <si>
    <t>Изготовление столов и лавок</t>
  </si>
  <si>
    <t>Мероприятие 2.4. Укрепление материально-технической базы муниципальных учреждений в сфере культуры.</t>
  </si>
  <si>
    <t>Укрепление МТБ (Интерактивный стол, беседки, 3D-очки)</t>
  </si>
  <si>
    <t>Мероприятие 2.5. Укрепление материально-технической базы муниципальных учреждений в сфере культуры. (софинансирование)</t>
  </si>
  <si>
    <t>Мероприятие 2.6. Разработка проектно-сметной документации на строительство объектов муниципальной собственности в сфере культуры.</t>
  </si>
  <si>
    <t>Разработка проектно-сметной документации на строительство музейного центра</t>
  </si>
  <si>
    <t>Мероприятие 2.7. Разработка проектно-сметной документации на строительство объектов муниципальной собственности в сфере культуры. (софинансирование)</t>
  </si>
  <si>
    <t>Мероприятие 2.6. Строительство, реконструкция объектов муниципалной собственности, в том числе разработка проектно-сметной документации</t>
  </si>
  <si>
    <t>40002 22170</t>
  </si>
  <si>
    <r>
      <rPr>
        <sz val="12"/>
        <rFont val="Times New Roman"/>
        <family val="1"/>
        <charset val="204"/>
      </rPr>
      <t xml:space="preserve">Проетно-сметная документация на строительство сетей для электроснабжения </t>
    </r>
    <r>
      <rPr>
        <sz val="12"/>
        <color rgb="FF000000"/>
        <rFont val="Times New Roman"/>
        <family val="1"/>
        <charset val="1"/>
      </rPr>
      <t>МАУК «Музей «Салбык»</t>
    </r>
  </si>
  <si>
    <t>Мероприятие 2.7. Развитие музеев под открытым небом, в том числе разработка проектно-сметной документации</t>
  </si>
  <si>
    <t>40002 71180</t>
  </si>
  <si>
    <r>
      <rPr>
        <sz val="12"/>
        <rFont val="Times New Roman"/>
        <family val="1"/>
        <charset val="204"/>
      </rPr>
      <t xml:space="preserve">'- Капитальный ремонт </t>
    </r>
    <r>
      <rPr>
        <sz val="12"/>
        <color rgb="FF000000"/>
        <rFont val="Times New Roman"/>
        <family val="1"/>
        <charset val="1"/>
      </rPr>
      <t>МАУК «Музей «Салбык»</t>
    </r>
    <r>
      <rPr>
        <sz val="12"/>
        <rFont val="Times New Roman"/>
        <family val="1"/>
        <charset val="204"/>
      </rPr>
      <t xml:space="preserve"> (2023 год);                                                                       - Разработка ПСД смотровой площадки (2024 год);  - Обустройство смотровой площадки (2025 год).</t>
    </r>
  </si>
  <si>
    <t>Мероприятие 2.8. Развитие музеев под открытым небом, в том числе разработка проектно-сметной документации (софинансирование)</t>
  </si>
  <si>
    <t>40002 S1180</t>
  </si>
  <si>
    <t>Мероприятие 2.9. Создание условий для формирования туристической инфраструктуры</t>
  </si>
  <si>
    <t>- Монтаж электрооборудования на территории МАУК «Музей «Салбык»;                                            - проведение историко-культурной экспертизы земельного участка для строительства автомобильной дороги;                                                 - проведение работ по уточнению границ объекта культурного наследия федерального значения «Курганная группа Салбык».</t>
  </si>
  <si>
    <t>Основное мероприятие 3. Организация, координация туристической деятельности и продвижения туристического продукта.</t>
  </si>
  <si>
    <t>Мероприятие 3.1. Мероприятия в области туризма.</t>
  </si>
  <si>
    <t>40003 22320</t>
  </si>
  <si>
    <r>
      <rPr>
        <sz val="12"/>
        <color rgb="FF000000"/>
        <rFont val="Times New Roman"/>
        <family val="1"/>
        <charset val="204"/>
      </rPr>
      <t xml:space="preserve">Организация и проведение событийных мероприятий в сфере туризма;
изготовление полиграфической продукции;
</t>
    </r>
    <r>
      <rPr>
        <sz val="12"/>
        <rFont val="Times New Roman"/>
        <family val="1"/>
        <charset val="204"/>
      </rPr>
      <t>участие в выставках, форумах, конференциях туристической направленности</t>
    </r>
  </si>
  <si>
    <t>Основное мероприятие 4.                                      Региональный проект «Культурная среда»</t>
  </si>
  <si>
    <t>Мероприятие 4.1. Техническое оснащение региональных и муниципальных
музеев (в том числе софинансирование с республиканским  бюджетом)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</si>
  <si>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8"/>
        <color rgb="FF000000"/>
        <rFont val="Times New Roman"/>
        <family val="1"/>
        <charset val="204"/>
      </rPr>
      <t>(федеральный бюджет)</t>
    </r>
  </si>
  <si>
    <t>400А1 55900</t>
  </si>
  <si>
    <r>
      <rPr>
        <sz val="12"/>
        <color rgb="FF000000"/>
        <rFont val="Times New Roman"/>
        <family val="1"/>
        <charset val="204"/>
      </rPr>
      <t xml:space="preserve">Техническое оснащение </t>
    </r>
    <r>
      <rPr>
        <sz val="12"/>
        <color rgb="FF000000"/>
        <rFont val="Times New Roman"/>
        <family val="1"/>
      </rPr>
      <t>МАУК «Музей «Салбык»</t>
    </r>
    <r>
      <rPr>
        <sz val="12"/>
        <color rgb="FF000000"/>
        <rFont val="Times New Roman"/>
        <family val="1"/>
        <charset val="204"/>
      </rPr>
      <t xml:space="preserve"> (Приобретение оборудования и технических средств, необходимых для осуществления экспозиционно-выставочной деятельности)</t>
    </r>
  </si>
  <si>
    <t xml:space="preserve">Н.А. Потылицына </t>
  </si>
  <si>
    <t>Н.А. Потылицына</t>
  </si>
  <si>
    <t>к постановлению Администрации</t>
  </si>
  <si>
    <t>Усть-Абаканского муниципального района</t>
  </si>
  <si>
    <t>Республики Хакасия</t>
  </si>
  <si>
    <t>Основное мероприятие 1. Обеспечение развития отрасли туризма</t>
  </si>
  <si>
    <t>Первый заместитель Главы администрации Усть-Абаканского района по финансам и экономике - руководитель Управления финансов и экономики администрации Усть-Абаканского района  Республики Хакасия</t>
  </si>
  <si>
    <t>от 27.03.2025г. № 234 - п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</si>
</sst>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8"/>
      <color rgb="FF000000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2"/>
      <color rgb="FF000000"/>
      <name val="Times New Roman"/>
      <family val="1"/>
    </font>
    <font>
      <sz val="10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 applyBorder="0" applyProtection="0"/>
  </cellStyleXfs>
  <cellXfs count="75">
    <xf numFmtId="0" fontId="0" fillId="0" borderId="0" xfId="0"/>
    <xf numFmtId="0" fontId="1" fillId="0" borderId="0" xfId="0" applyFont="1" applyAlignment="1" applyProtection="1"/>
    <xf numFmtId="4" fontId="1" fillId="0" borderId="0" xfId="0" applyNumberFormat="1" applyFont="1" applyAlignment="1" applyProtection="1"/>
    <xf numFmtId="4" fontId="1" fillId="2" borderId="0" xfId="0" applyNumberFormat="1" applyFont="1" applyFill="1" applyAlignment="1" applyProtection="1"/>
    <xf numFmtId="0" fontId="1" fillId="2" borderId="0" xfId="0" applyFont="1" applyFill="1" applyAlignment="1" applyProtection="1"/>
    <xf numFmtId="0" fontId="2" fillId="0" borderId="0" xfId="0" applyFont="1" applyAlignment="1" applyProtection="1"/>
    <xf numFmtId="0" fontId="3" fillId="0" borderId="0" xfId="0" applyFont="1" applyBorder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4" fontId="1" fillId="0" borderId="0" xfId="0" applyNumberFormat="1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wrapText="1"/>
    </xf>
    <xf numFmtId="0" fontId="2" fillId="0" borderId="1" xfId="0" applyFont="1" applyBorder="1" applyAlignment="1" applyProtection="1">
      <alignment horizontal="center" wrapText="1"/>
    </xf>
    <xf numFmtId="4" fontId="9" fillId="0" borderId="1" xfId="0" applyNumberFormat="1" applyFont="1" applyBorder="1" applyAlignment="1" applyProtection="1">
      <alignment horizontal="center" vertical="top" wrapText="1"/>
    </xf>
    <xf numFmtId="3" fontId="9" fillId="0" borderId="1" xfId="0" applyNumberFormat="1" applyFont="1" applyBorder="1" applyAlignment="1" applyProtection="1">
      <alignment horizontal="center" vertical="top" wrapText="1"/>
    </xf>
    <xf numFmtId="3" fontId="9" fillId="2" borderId="1" xfId="0" applyNumberFormat="1" applyFont="1" applyFill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 wrapText="1"/>
    </xf>
    <xf numFmtId="4" fontId="2" fillId="0" borderId="1" xfId="0" applyNumberFormat="1" applyFont="1" applyBorder="1" applyAlignment="1" applyProtection="1">
      <alignment vertical="top" wrapText="1"/>
    </xf>
    <xf numFmtId="4" fontId="2" fillId="0" borderId="1" xfId="0" applyNumberFormat="1" applyFont="1" applyBorder="1" applyAlignment="1" applyProtection="1">
      <alignment horizontal="center" vertical="top" wrapText="1"/>
    </xf>
    <xf numFmtId="3" fontId="2" fillId="0" borderId="1" xfId="0" applyNumberFormat="1" applyFont="1" applyBorder="1" applyAlignment="1" applyProtection="1">
      <alignment horizontal="center" vertical="top" wrapText="1"/>
    </xf>
    <xf numFmtId="3" fontId="2" fillId="2" borderId="1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 applyProtection="1">
      <alignment vertical="top"/>
    </xf>
    <xf numFmtId="0" fontId="0" fillId="0" borderId="0" xfId="0" applyFont="1" applyAlignment="1" applyProtection="1">
      <alignment vertical="top"/>
    </xf>
    <xf numFmtId="0" fontId="2" fillId="0" borderId="1" xfId="0" applyFont="1" applyBorder="1" applyAlignment="1" applyProtection="1">
      <alignment wrapText="1"/>
    </xf>
    <xf numFmtId="0" fontId="10" fillId="0" borderId="1" xfId="0" applyFont="1" applyBorder="1" applyAlignment="1" applyProtection="1">
      <alignment vertical="top" wrapText="1"/>
    </xf>
    <xf numFmtId="0" fontId="10" fillId="0" borderId="1" xfId="0" applyFont="1" applyBorder="1" applyAlignment="1" applyProtection="1">
      <alignment horizontal="center" vertical="top" wrapText="1"/>
    </xf>
    <xf numFmtId="49" fontId="10" fillId="0" borderId="1" xfId="0" applyNumberFormat="1" applyFont="1" applyBorder="1" applyAlignment="1" applyProtection="1">
      <alignment horizontal="center" vertical="top" wrapText="1"/>
    </xf>
    <xf numFmtId="4" fontId="10" fillId="0" borderId="1" xfId="0" applyNumberFormat="1" applyFont="1" applyBorder="1" applyAlignment="1" applyProtection="1">
      <alignment horizontal="center" vertical="top" wrapText="1"/>
    </xf>
    <xf numFmtId="3" fontId="10" fillId="0" borderId="1" xfId="0" applyNumberFormat="1" applyFont="1" applyBorder="1" applyAlignment="1" applyProtection="1">
      <alignment horizontal="center" vertical="top" wrapText="1"/>
    </xf>
    <xf numFmtId="3" fontId="10" fillId="2" borderId="1" xfId="0" applyNumberFormat="1" applyFont="1" applyFill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/>
    </xf>
    <xf numFmtId="4" fontId="2" fillId="2" borderId="1" xfId="0" applyNumberFormat="1" applyFont="1" applyFill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 vertical="top"/>
    </xf>
    <xf numFmtId="0" fontId="9" fillId="0" borderId="1" xfId="0" applyFont="1" applyBorder="1" applyAlignment="1" applyProtection="1">
      <alignment horizontal="center" vertical="top"/>
    </xf>
    <xf numFmtId="0" fontId="12" fillId="0" borderId="0" xfId="0" applyFont="1" applyAlignment="1" applyProtection="1"/>
    <xf numFmtId="0" fontId="13" fillId="0" borderId="1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3" fillId="0" borderId="0" xfId="0" applyNumberFormat="1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2" borderId="0" xfId="0" applyFont="1" applyFill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/>
    <xf numFmtId="49" fontId="3" fillId="0" borderId="0" xfId="0" applyNumberFormat="1" applyFont="1" applyAlignment="1" applyProtection="1"/>
    <xf numFmtId="4" fontId="3" fillId="0" borderId="0" xfId="0" applyNumberFormat="1" applyFont="1" applyAlignment="1" applyProtection="1"/>
    <xf numFmtId="4" fontId="3" fillId="2" borderId="0" xfId="0" applyNumberFormat="1" applyFont="1" applyFill="1" applyAlignment="1" applyProtection="1"/>
    <xf numFmtId="0" fontId="3" fillId="2" borderId="0" xfId="0" applyFont="1" applyFill="1" applyAlignment="1" applyProtection="1"/>
    <xf numFmtId="0" fontId="16" fillId="0" borderId="0" xfId="0" applyFont="1" applyAlignment="1" applyProtection="1"/>
    <xf numFmtId="0" fontId="3" fillId="0" borderId="0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/>
    <xf numFmtId="0" fontId="2" fillId="0" borderId="1" xfId="0" applyFont="1" applyBorder="1" applyAlignment="1" applyProtection="1">
      <alignment horizontal="left" vertical="center" wrapText="1"/>
    </xf>
    <xf numFmtId="0" fontId="13" fillId="0" borderId="1" xfId="0" applyFont="1" applyBorder="1" applyAlignment="1" applyProtection="1">
      <alignment horizontal="left" vertical="top" wrapText="1"/>
    </xf>
    <xf numFmtId="0" fontId="9" fillId="0" borderId="1" xfId="0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left" wrapText="1"/>
    </xf>
    <xf numFmtId="164" fontId="2" fillId="0" borderId="1" xfId="0" applyNumberFormat="1" applyFont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 vertical="top"/>
    </xf>
    <xf numFmtId="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45"/>
  <sheetViews>
    <sheetView tabSelected="1" view="pageBreakPreview" topLeftCell="B1" zoomScaleSheetLayoutView="100" workbookViewId="0">
      <selection activeCell="H9" sqref="H9"/>
    </sheetView>
  </sheetViews>
  <sheetFormatPr defaultColWidth="8.7109375" defaultRowHeight="15.75"/>
  <cols>
    <col min="1" max="1" width="19.140625" style="1" hidden="1" customWidth="1"/>
    <col min="2" max="2" width="46.42578125" style="1" customWidth="1"/>
    <col min="3" max="3" width="20" style="1" customWidth="1"/>
    <col min="4" max="5" width="8.7109375" style="1" hidden="1"/>
    <col min="6" max="6" width="13.42578125" style="1" hidden="1" customWidth="1"/>
    <col min="7" max="7" width="8.7109375" style="1" hidden="1"/>
    <col min="8" max="8" width="14.85546875" style="2" customWidth="1"/>
    <col min="9" max="9" width="16.7109375" style="2" customWidth="1"/>
    <col min="10" max="10" width="17.42578125" style="2" customWidth="1"/>
    <col min="11" max="11" width="16.5703125" style="2" customWidth="1"/>
    <col min="12" max="12" width="16.7109375" style="3" customWidth="1"/>
    <col min="13" max="13" width="17.5703125" style="2" customWidth="1"/>
    <col min="14" max="15" width="13.28515625" style="1" hidden="1" customWidth="1"/>
    <col min="16" max="16" width="26.7109375" style="1" hidden="1" customWidth="1"/>
    <col min="17" max="17" width="13.28515625" style="1" hidden="1" customWidth="1"/>
    <col min="18" max="18" width="13.28515625" style="4" hidden="1" customWidth="1"/>
    <col min="19" max="19" width="26.7109375" style="1" hidden="1" customWidth="1"/>
    <col min="20" max="20" width="65.28515625" style="5" customWidth="1"/>
    <col min="21" max="21" width="14" style="1" hidden="1" customWidth="1"/>
    <col min="22" max="22" width="13.5703125" style="1" customWidth="1"/>
    <col min="23" max="23" width="12.28515625" style="1" customWidth="1"/>
    <col min="24" max="24" width="13.140625" style="1" customWidth="1"/>
    <col min="25" max="1025" width="8.7109375" style="1"/>
  </cols>
  <sheetData>
    <row r="1" spans="1:21" ht="18.75">
      <c r="T1" s="74" t="s">
        <v>0</v>
      </c>
      <c r="U1" s="74"/>
    </row>
    <row r="2" spans="1:21" ht="18.75">
      <c r="T2" s="74" t="s">
        <v>72</v>
      </c>
      <c r="U2" s="74"/>
    </row>
    <row r="3" spans="1:21" ht="18.75">
      <c r="T3" s="74" t="s">
        <v>73</v>
      </c>
      <c r="U3" s="74"/>
    </row>
    <row r="4" spans="1:21" ht="18.75">
      <c r="T4" s="56" t="s">
        <v>74</v>
      </c>
      <c r="U4" s="56"/>
    </row>
    <row r="5" spans="1:21" ht="18.75">
      <c r="T5" s="74" t="s">
        <v>77</v>
      </c>
      <c r="U5" s="74"/>
    </row>
    <row r="6" spans="1:21" ht="18.75">
      <c r="T6" s="7"/>
      <c r="U6" s="8"/>
    </row>
    <row r="7" spans="1:21" ht="18.75">
      <c r="T7" s="74" t="s">
        <v>1</v>
      </c>
      <c r="U7" s="74"/>
    </row>
    <row r="8" spans="1:21" ht="18.75">
      <c r="T8" s="6" t="s">
        <v>2</v>
      </c>
      <c r="U8" s="6"/>
    </row>
    <row r="9" spans="1:21" ht="42.75" customHeight="1">
      <c r="J9" s="67"/>
      <c r="K9" s="67"/>
      <c r="M9" s="9"/>
      <c r="N9" s="10"/>
      <c r="O9" s="10"/>
      <c r="P9" s="10"/>
      <c r="Q9" s="10"/>
      <c r="T9" s="68" t="s">
        <v>3</v>
      </c>
      <c r="U9" s="68"/>
    </row>
    <row r="10" spans="1:21" ht="28.5" customHeight="1">
      <c r="A10" s="69" t="s">
        <v>4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</row>
    <row r="11" spans="1:21" ht="22.5">
      <c r="A11" s="69" t="s">
        <v>5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</row>
    <row r="12" spans="1:21" ht="16.5" customHeight="1"/>
    <row r="13" spans="1:21" ht="32.25" customHeight="1">
      <c r="A13" s="70" t="s">
        <v>6</v>
      </c>
      <c r="B13" s="71" t="s">
        <v>7</v>
      </c>
      <c r="C13" s="71" t="s">
        <v>8</v>
      </c>
      <c r="D13" s="72" t="s">
        <v>9</v>
      </c>
      <c r="E13" s="72"/>
      <c r="F13" s="72"/>
      <c r="G13" s="72"/>
      <c r="H13" s="70" t="s">
        <v>10</v>
      </c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1" t="s">
        <v>11</v>
      </c>
      <c r="T13" s="71" t="s">
        <v>12</v>
      </c>
      <c r="U13" s="73" t="s">
        <v>13</v>
      </c>
    </row>
    <row r="14" spans="1:21" ht="35.25" customHeight="1">
      <c r="A14" s="70"/>
      <c r="B14" s="71"/>
      <c r="C14" s="71"/>
      <c r="D14" s="11" t="s">
        <v>14</v>
      </c>
      <c r="E14" s="11" t="s">
        <v>15</v>
      </c>
      <c r="F14" s="11" t="s">
        <v>16</v>
      </c>
      <c r="G14" s="11" t="s">
        <v>17</v>
      </c>
      <c r="H14" s="12">
        <v>2022</v>
      </c>
      <c r="I14" s="12">
        <v>2023</v>
      </c>
      <c r="J14" s="12">
        <v>2024</v>
      </c>
      <c r="K14" s="12">
        <v>2025</v>
      </c>
      <c r="L14" s="13">
        <v>2026</v>
      </c>
      <c r="M14" s="12">
        <v>2027</v>
      </c>
      <c r="N14" s="11"/>
      <c r="O14" s="11"/>
      <c r="P14" s="11"/>
      <c r="Q14" s="11">
        <v>2022</v>
      </c>
      <c r="R14" s="14">
        <v>2023</v>
      </c>
      <c r="S14" s="71"/>
      <c r="T14" s="71"/>
      <c r="U14" s="73"/>
    </row>
    <row r="15" spans="1:21">
      <c r="A15" s="15">
        <v>1</v>
      </c>
      <c r="B15" s="15">
        <v>1</v>
      </c>
      <c r="C15" s="15">
        <v>2</v>
      </c>
      <c r="D15" s="15">
        <v>4</v>
      </c>
      <c r="E15" s="15">
        <v>5</v>
      </c>
      <c r="F15" s="15">
        <v>6</v>
      </c>
      <c r="G15" s="15">
        <v>7</v>
      </c>
      <c r="H15" s="16">
        <v>3</v>
      </c>
      <c r="I15" s="16">
        <v>4</v>
      </c>
      <c r="J15" s="16">
        <v>5</v>
      </c>
      <c r="K15" s="16">
        <v>6</v>
      </c>
      <c r="L15" s="17">
        <v>7</v>
      </c>
      <c r="M15" s="16">
        <v>8</v>
      </c>
      <c r="N15" s="15"/>
      <c r="O15" s="15"/>
      <c r="P15" s="15"/>
      <c r="Q15" s="15"/>
      <c r="R15" s="18">
        <v>10</v>
      </c>
      <c r="S15" s="15">
        <v>11</v>
      </c>
      <c r="T15" s="15">
        <v>9</v>
      </c>
      <c r="U15" s="15">
        <v>13</v>
      </c>
    </row>
    <row r="16" spans="1:21" ht="60.75" customHeight="1">
      <c r="A16" s="63"/>
      <c r="B16" s="63" t="s">
        <v>18</v>
      </c>
      <c r="C16" s="19" t="s">
        <v>19</v>
      </c>
      <c r="D16" s="20" t="s">
        <v>20</v>
      </c>
      <c r="E16" s="20" t="s">
        <v>20</v>
      </c>
      <c r="F16" s="20" t="s">
        <v>20</v>
      </c>
      <c r="G16" s="20" t="s">
        <v>20</v>
      </c>
      <c r="H16" s="21">
        <f>H18+H19</f>
        <v>5224610.0999999996</v>
      </c>
      <c r="I16" s="21">
        <f>I18+I19</f>
        <v>5067676.09</v>
      </c>
      <c r="J16" s="21">
        <f>J18+J19+J17</f>
        <v>5505949.2300000004</v>
      </c>
      <c r="K16" s="21">
        <f>K18+K19</f>
        <v>2637924.46</v>
      </c>
      <c r="L16" s="21">
        <f>L18+L19</f>
        <v>2233374.64</v>
      </c>
      <c r="M16" s="21">
        <f>M18+M19</f>
        <v>2053301.5</v>
      </c>
      <c r="N16" s="22"/>
      <c r="O16" s="22"/>
      <c r="P16" s="22"/>
      <c r="Q16" s="22">
        <f>Q20</f>
        <v>1494500</v>
      </c>
      <c r="R16" s="23">
        <f>R20</f>
        <v>1494500</v>
      </c>
      <c r="S16" s="64"/>
      <c r="T16" s="65"/>
      <c r="U16" s="66"/>
    </row>
    <row r="17" spans="1:1025" s="30" customFormat="1" ht="31.5">
      <c r="A17" s="63"/>
      <c r="B17" s="63"/>
      <c r="C17" s="24" t="s">
        <v>21</v>
      </c>
      <c r="D17" s="15"/>
      <c r="E17" s="15"/>
      <c r="F17" s="15"/>
      <c r="G17" s="15"/>
      <c r="H17" s="25"/>
      <c r="I17" s="25"/>
      <c r="J17" s="26">
        <f>J39</f>
        <v>250000</v>
      </c>
      <c r="K17" s="25"/>
      <c r="L17" s="25"/>
      <c r="M17" s="25"/>
      <c r="N17" s="27"/>
      <c r="O17" s="27"/>
      <c r="P17" s="27"/>
      <c r="Q17" s="27"/>
      <c r="R17" s="28"/>
      <c r="S17" s="64"/>
      <c r="T17" s="65"/>
      <c r="U17" s="66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  <c r="HN17" s="29"/>
      <c r="HO17" s="29"/>
      <c r="HP17" s="29"/>
      <c r="HQ17" s="29"/>
      <c r="HR17" s="29"/>
      <c r="HS17" s="29"/>
      <c r="HT17" s="29"/>
      <c r="HU17" s="29"/>
      <c r="HV17" s="29"/>
      <c r="HW17" s="29"/>
      <c r="HX17" s="29"/>
      <c r="HY17" s="29"/>
      <c r="HZ17" s="29"/>
      <c r="IA17" s="29"/>
      <c r="IB17" s="29"/>
      <c r="IC17" s="29"/>
      <c r="ID17" s="29"/>
      <c r="IE17" s="29"/>
      <c r="IF17" s="29"/>
      <c r="IG17" s="29"/>
      <c r="IH17" s="29"/>
      <c r="II17" s="29"/>
      <c r="IJ17" s="29"/>
      <c r="IK17" s="29"/>
      <c r="IL17" s="29"/>
      <c r="IM17" s="29"/>
      <c r="IN17" s="29"/>
      <c r="IO17" s="29"/>
      <c r="IP17" s="29"/>
      <c r="IQ17" s="29"/>
      <c r="IR17" s="29"/>
      <c r="IS17" s="29"/>
      <c r="IT17" s="29"/>
      <c r="IU17" s="29"/>
      <c r="IV17" s="29"/>
      <c r="IW17" s="29"/>
      <c r="IX17" s="29"/>
      <c r="IY17" s="29"/>
      <c r="IZ17" s="29"/>
      <c r="JA17" s="29"/>
      <c r="JB17" s="29"/>
      <c r="JC17" s="29"/>
      <c r="JD17" s="29"/>
      <c r="JE17" s="29"/>
      <c r="JF17" s="29"/>
      <c r="JG17" s="29"/>
      <c r="JH17" s="29"/>
      <c r="JI17" s="29"/>
      <c r="JJ17" s="29"/>
      <c r="JK17" s="29"/>
      <c r="JL17" s="29"/>
      <c r="JM17" s="29"/>
      <c r="JN17" s="29"/>
      <c r="JO17" s="29"/>
      <c r="JP17" s="29"/>
      <c r="JQ17" s="29"/>
      <c r="JR17" s="29"/>
      <c r="JS17" s="29"/>
      <c r="JT17" s="29"/>
      <c r="JU17" s="29"/>
      <c r="JV17" s="29"/>
      <c r="JW17" s="29"/>
      <c r="JX17" s="29"/>
      <c r="JY17" s="29"/>
      <c r="JZ17" s="29"/>
      <c r="KA17" s="29"/>
      <c r="KB17" s="29"/>
      <c r="KC17" s="29"/>
      <c r="KD17" s="29"/>
      <c r="KE17" s="29"/>
      <c r="KF17" s="29"/>
      <c r="KG17" s="29"/>
      <c r="KH17" s="29"/>
      <c r="KI17" s="29"/>
      <c r="KJ17" s="29"/>
      <c r="KK17" s="29"/>
      <c r="KL17" s="29"/>
      <c r="KM17" s="29"/>
      <c r="KN17" s="29"/>
      <c r="KO17" s="29"/>
      <c r="KP17" s="29"/>
      <c r="KQ17" s="29"/>
      <c r="KR17" s="29"/>
      <c r="KS17" s="29"/>
      <c r="KT17" s="29"/>
      <c r="KU17" s="29"/>
      <c r="KV17" s="29"/>
      <c r="KW17" s="29"/>
      <c r="KX17" s="29"/>
      <c r="KY17" s="29"/>
      <c r="KZ17" s="29"/>
      <c r="LA17" s="29"/>
      <c r="LB17" s="29"/>
      <c r="LC17" s="29"/>
      <c r="LD17" s="29"/>
      <c r="LE17" s="29"/>
      <c r="LF17" s="29"/>
      <c r="LG17" s="29"/>
      <c r="LH17" s="29"/>
      <c r="LI17" s="29"/>
      <c r="LJ17" s="29"/>
      <c r="LK17" s="29"/>
      <c r="LL17" s="29"/>
      <c r="LM17" s="29"/>
      <c r="LN17" s="29"/>
      <c r="LO17" s="29"/>
      <c r="LP17" s="29"/>
      <c r="LQ17" s="29"/>
      <c r="LR17" s="29"/>
      <c r="LS17" s="29"/>
      <c r="LT17" s="29"/>
      <c r="LU17" s="29"/>
      <c r="LV17" s="29"/>
      <c r="LW17" s="29"/>
      <c r="LX17" s="29"/>
      <c r="LY17" s="29"/>
      <c r="LZ17" s="29"/>
      <c r="MA17" s="29"/>
      <c r="MB17" s="29"/>
      <c r="MC17" s="29"/>
      <c r="MD17" s="29"/>
      <c r="ME17" s="29"/>
      <c r="MF17" s="29"/>
      <c r="MG17" s="29"/>
      <c r="MH17" s="29"/>
      <c r="MI17" s="29"/>
      <c r="MJ17" s="29"/>
      <c r="MK17" s="29"/>
      <c r="ML17" s="29"/>
      <c r="MM17" s="29"/>
      <c r="MN17" s="29"/>
      <c r="MO17" s="29"/>
      <c r="MP17" s="29"/>
      <c r="MQ17" s="29"/>
      <c r="MR17" s="29"/>
      <c r="MS17" s="29"/>
      <c r="MT17" s="29"/>
      <c r="MU17" s="29"/>
      <c r="MV17" s="29"/>
      <c r="MW17" s="29"/>
      <c r="MX17" s="29"/>
      <c r="MY17" s="29"/>
      <c r="MZ17" s="29"/>
      <c r="NA17" s="29"/>
      <c r="NB17" s="29"/>
      <c r="NC17" s="29"/>
      <c r="ND17" s="29"/>
      <c r="NE17" s="29"/>
      <c r="NF17" s="29"/>
      <c r="NG17" s="29"/>
      <c r="NH17" s="29"/>
      <c r="NI17" s="29"/>
      <c r="NJ17" s="29"/>
      <c r="NK17" s="29"/>
      <c r="NL17" s="29"/>
      <c r="NM17" s="29"/>
      <c r="NN17" s="29"/>
      <c r="NO17" s="29"/>
      <c r="NP17" s="29"/>
      <c r="NQ17" s="29"/>
      <c r="NR17" s="29"/>
      <c r="NS17" s="29"/>
      <c r="NT17" s="29"/>
      <c r="NU17" s="29"/>
      <c r="NV17" s="29"/>
      <c r="NW17" s="29"/>
      <c r="NX17" s="29"/>
      <c r="NY17" s="29"/>
      <c r="NZ17" s="29"/>
      <c r="OA17" s="29"/>
      <c r="OB17" s="29"/>
      <c r="OC17" s="29"/>
      <c r="OD17" s="29"/>
      <c r="OE17" s="29"/>
      <c r="OF17" s="29"/>
      <c r="OG17" s="29"/>
      <c r="OH17" s="29"/>
      <c r="OI17" s="29"/>
      <c r="OJ17" s="29"/>
      <c r="OK17" s="29"/>
      <c r="OL17" s="29"/>
      <c r="OM17" s="29"/>
      <c r="ON17" s="29"/>
      <c r="OO17" s="29"/>
      <c r="OP17" s="29"/>
      <c r="OQ17" s="29"/>
      <c r="OR17" s="29"/>
      <c r="OS17" s="29"/>
      <c r="OT17" s="29"/>
      <c r="OU17" s="29"/>
      <c r="OV17" s="29"/>
      <c r="OW17" s="29"/>
      <c r="OX17" s="29"/>
      <c r="OY17" s="29"/>
      <c r="OZ17" s="29"/>
      <c r="PA17" s="29"/>
      <c r="PB17" s="29"/>
      <c r="PC17" s="29"/>
      <c r="PD17" s="29"/>
      <c r="PE17" s="29"/>
      <c r="PF17" s="29"/>
      <c r="PG17" s="29"/>
      <c r="PH17" s="29"/>
      <c r="PI17" s="29"/>
      <c r="PJ17" s="29"/>
      <c r="PK17" s="29"/>
      <c r="PL17" s="29"/>
      <c r="PM17" s="29"/>
      <c r="PN17" s="29"/>
      <c r="PO17" s="29"/>
      <c r="PP17" s="29"/>
      <c r="PQ17" s="29"/>
      <c r="PR17" s="29"/>
      <c r="PS17" s="29"/>
      <c r="PT17" s="29"/>
      <c r="PU17" s="29"/>
      <c r="PV17" s="29"/>
      <c r="PW17" s="29"/>
      <c r="PX17" s="29"/>
      <c r="PY17" s="29"/>
      <c r="PZ17" s="29"/>
      <c r="QA17" s="29"/>
      <c r="QB17" s="29"/>
      <c r="QC17" s="29"/>
      <c r="QD17" s="29"/>
      <c r="QE17" s="29"/>
      <c r="QF17" s="29"/>
      <c r="QG17" s="29"/>
      <c r="QH17" s="29"/>
      <c r="QI17" s="29"/>
      <c r="QJ17" s="29"/>
      <c r="QK17" s="29"/>
      <c r="QL17" s="29"/>
      <c r="QM17" s="29"/>
      <c r="QN17" s="29"/>
      <c r="QO17" s="29"/>
      <c r="QP17" s="29"/>
      <c r="QQ17" s="29"/>
      <c r="QR17" s="29"/>
      <c r="QS17" s="29"/>
      <c r="QT17" s="29"/>
      <c r="QU17" s="29"/>
      <c r="QV17" s="29"/>
      <c r="QW17" s="29"/>
      <c r="QX17" s="29"/>
      <c r="QY17" s="29"/>
      <c r="QZ17" s="29"/>
      <c r="RA17" s="29"/>
      <c r="RB17" s="29"/>
      <c r="RC17" s="29"/>
      <c r="RD17" s="29"/>
      <c r="RE17" s="29"/>
      <c r="RF17" s="29"/>
      <c r="RG17" s="29"/>
      <c r="RH17" s="29"/>
      <c r="RI17" s="29"/>
      <c r="RJ17" s="29"/>
      <c r="RK17" s="29"/>
      <c r="RL17" s="29"/>
      <c r="RM17" s="29"/>
      <c r="RN17" s="29"/>
      <c r="RO17" s="29"/>
      <c r="RP17" s="29"/>
      <c r="RQ17" s="29"/>
      <c r="RR17" s="29"/>
      <c r="RS17" s="29"/>
      <c r="RT17" s="29"/>
      <c r="RU17" s="29"/>
      <c r="RV17" s="29"/>
      <c r="RW17" s="29"/>
      <c r="RX17" s="29"/>
      <c r="RY17" s="29"/>
      <c r="RZ17" s="29"/>
      <c r="SA17" s="29"/>
      <c r="SB17" s="29"/>
      <c r="SC17" s="29"/>
      <c r="SD17" s="29"/>
      <c r="SE17" s="29"/>
      <c r="SF17" s="29"/>
      <c r="SG17" s="29"/>
      <c r="SH17" s="29"/>
      <c r="SI17" s="29"/>
      <c r="SJ17" s="29"/>
      <c r="SK17" s="29"/>
      <c r="SL17" s="29"/>
      <c r="SM17" s="29"/>
      <c r="SN17" s="29"/>
      <c r="SO17" s="29"/>
      <c r="SP17" s="29"/>
      <c r="SQ17" s="29"/>
      <c r="SR17" s="29"/>
      <c r="SS17" s="29"/>
      <c r="ST17" s="29"/>
      <c r="SU17" s="29"/>
      <c r="SV17" s="29"/>
      <c r="SW17" s="29"/>
      <c r="SX17" s="29"/>
      <c r="SY17" s="29"/>
      <c r="SZ17" s="29"/>
      <c r="TA17" s="29"/>
      <c r="TB17" s="29"/>
      <c r="TC17" s="29"/>
      <c r="TD17" s="29"/>
      <c r="TE17" s="29"/>
      <c r="TF17" s="29"/>
      <c r="TG17" s="29"/>
      <c r="TH17" s="29"/>
      <c r="TI17" s="29"/>
      <c r="TJ17" s="29"/>
      <c r="TK17" s="29"/>
      <c r="TL17" s="29"/>
      <c r="TM17" s="29"/>
      <c r="TN17" s="29"/>
      <c r="TO17" s="29"/>
      <c r="TP17" s="29"/>
      <c r="TQ17" s="29"/>
      <c r="TR17" s="29"/>
      <c r="TS17" s="29"/>
      <c r="TT17" s="29"/>
      <c r="TU17" s="29"/>
      <c r="TV17" s="29"/>
      <c r="TW17" s="29"/>
      <c r="TX17" s="29"/>
      <c r="TY17" s="29"/>
      <c r="TZ17" s="29"/>
      <c r="UA17" s="29"/>
      <c r="UB17" s="29"/>
      <c r="UC17" s="29"/>
      <c r="UD17" s="29"/>
      <c r="UE17" s="29"/>
      <c r="UF17" s="29"/>
      <c r="UG17" s="29"/>
      <c r="UH17" s="29"/>
      <c r="UI17" s="29"/>
      <c r="UJ17" s="29"/>
      <c r="UK17" s="29"/>
      <c r="UL17" s="29"/>
      <c r="UM17" s="29"/>
      <c r="UN17" s="29"/>
      <c r="UO17" s="29"/>
      <c r="UP17" s="29"/>
      <c r="UQ17" s="29"/>
      <c r="UR17" s="29"/>
      <c r="US17" s="29"/>
      <c r="UT17" s="29"/>
      <c r="UU17" s="29"/>
      <c r="UV17" s="29"/>
      <c r="UW17" s="29"/>
      <c r="UX17" s="29"/>
      <c r="UY17" s="29"/>
      <c r="UZ17" s="29"/>
      <c r="VA17" s="29"/>
      <c r="VB17" s="29"/>
      <c r="VC17" s="29"/>
      <c r="VD17" s="29"/>
      <c r="VE17" s="29"/>
      <c r="VF17" s="29"/>
      <c r="VG17" s="29"/>
      <c r="VH17" s="29"/>
      <c r="VI17" s="29"/>
      <c r="VJ17" s="29"/>
      <c r="VK17" s="29"/>
      <c r="VL17" s="29"/>
      <c r="VM17" s="29"/>
      <c r="VN17" s="29"/>
      <c r="VO17" s="29"/>
      <c r="VP17" s="29"/>
      <c r="VQ17" s="29"/>
      <c r="VR17" s="29"/>
      <c r="VS17" s="29"/>
      <c r="VT17" s="29"/>
      <c r="VU17" s="29"/>
      <c r="VV17" s="29"/>
      <c r="VW17" s="29"/>
      <c r="VX17" s="29"/>
      <c r="VY17" s="29"/>
      <c r="VZ17" s="29"/>
      <c r="WA17" s="29"/>
      <c r="WB17" s="29"/>
      <c r="WC17" s="29"/>
      <c r="WD17" s="29"/>
      <c r="WE17" s="29"/>
      <c r="WF17" s="29"/>
      <c r="WG17" s="29"/>
      <c r="WH17" s="29"/>
      <c r="WI17" s="29"/>
      <c r="WJ17" s="29"/>
      <c r="WK17" s="29"/>
      <c r="WL17" s="29"/>
      <c r="WM17" s="29"/>
      <c r="WN17" s="29"/>
      <c r="WO17" s="29"/>
      <c r="WP17" s="29"/>
      <c r="WQ17" s="29"/>
      <c r="WR17" s="29"/>
      <c r="WS17" s="29"/>
      <c r="WT17" s="29"/>
      <c r="WU17" s="29"/>
      <c r="WV17" s="29"/>
      <c r="WW17" s="29"/>
      <c r="WX17" s="29"/>
      <c r="WY17" s="29"/>
      <c r="WZ17" s="29"/>
      <c r="XA17" s="29"/>
      <c r="XB17" s="29"/>
      <c r="XC17" s="29"/>
      <c r="XD17" s="29"/>
      <c r="XE17" s="29"/>
      <c r="XF17" s="29"/>
      <c r="XG17" s="29"/>
      <c r="XH17" s="29"/>
      <c r="XI17" s="29"/>
      <c r="XJ17" s="29"/>
      <c r="XK17" s="29"/>
      <c r="XL17" s="29"/>
      <c r="XM17" s="29"/>
      <c r="XN17" s="29"/>
      <c r="XO17" s="29"/>
      <c r="XP17" s="29"/>
      <c r="XQ17" s="29"/>
      <c r="XR17" s="29"/>
      <c r="XS17" s="29"/>
      <c r="XT17" s="29"/>
      <c r="XU17" s="29"/>
      <c r="XV17" s="29"/>
      <c r="XW17" s="29"/>
      <c r="XX17" s="29"/>
      <c r="XY17" s="29"/>
      <c r="XZ17" s="29"/>
      <c r="YA17" s="29"/>
      <c r="YB17" s="29"/>
      <c r="YC17" s="29"/>
      <c r="YD17" s="29"/>
      <c r="YE17" s="29"/>
      <c r="YF17" s="29"/>
      <c r="YG17" s="29"/>
      <c r="YH17" s="29"/>
      <c r="YI17" s="29"/>
      <c r="YJ17" s="29"/>
      <c r="YK17" s="29"/>
      <c r="YL17" s="29"/>
      <c r="YM17" s="29"/>
      <c r="YN17" s="29"/>
      <c r="YO17" s="29"/>
      <c r="YP17" s="29"/>
      <c r="YQ17" s="29"/>
      <c r="YR17" s="29"/>
      <c r="YS17" s="29"/>
      <c r="YT17" s="29"/>
      <c r="YU17" s="29"/>
      <c r="YV17" s="29"/>
      <c r="YW17" s="29"/>
      <c r="YX17" s="29"/>
      <c r="YY17" s="29"/>
      <c r="YZ17" s="29"/>
      <c r="ZA17" s="29"/>
      <c r="ZB17" s="29"/>
      <c r="ZC17" s="29"/>
      <c r="ZD17" s="29"/>
      <c r="ZE17" s="29"/>
      <c r="ZF17" s="29"/>
      <c r="ZG17" s="29"/>
      <c r="ZH17" s="29"/>
      <c r="ZI17" s="29"/>
      <c r="ZJ17" s="29"/>
      <c r="ZK17" s="29"/>
      <c r="ZL17" s="29"/>
      <c r="ZM17" s="29"/>
      <c r="ZN17" s="29"/>
      <c r="ZO17" s="29"/>
      <c r="ZP17" s="29"/>
      <c r="ZQ17" s="29"/>
      <c r="ZR17" s="29"/>
      <c r="ZS17" s="29"/>
      <c r="ZT17" s="29"/>
      <c r="ZU17" s="29"/>
      <c r="ZV17" s="29"/>
      <c r="ZW17" s="29"/>
      <c r="ZX17" s="29"/>
      <c r="ZY17" s="29"/>
      <c r="ZZ17" s="29"/>
      <c r="AAA17" s="29"/>
      <c r="AAB17" s="29"/>
      <c r="AAC17" s="29"/>
      <c r="AAD17" s="29"/>
      <c r="AAE17" s="29"/>
      <c r="AAF17" s="29"/>
      <c r="AAG17" s="29"/>
      <c r="AAH17" s="29"/>
      <c r="AAI17" s="29"/>
      <c r="AAJ17" s="29"/>
      <c r="AAK17" s="29"/>
      <c r="AAL17" s="29"/>
      <c r="AAM17" s="29"/>
      <c r="AAN17" s="29"/>
      <c r="AAO17" s="29"/>
      <c r="AAP17" s="29"/>
      <c r="AAQ17" s="29"/>
      <c r="AAR17" s="29"/>
      <c r="AAS17" s="29"/>
      <c r="AAT17" s="29"/>
      <c r="AAU17" s="29"/>
      <c r="AAV17" s="29"/>
      <c r="AAW17" s="29"/>
      <c r="AAX17" s="29"/>
      <c r="AAY17" s="29"/>
      <c r="AAZ17" s="29"/>
      <c r="ABA17" s="29"/>
      <c r="ABB17" s="29"/>
      <c r="ABC17" s="29"/>
      <c r="ABD17" s="29"/>
      <c r="ABE17" s="29"/>
      <c r="ABF17" s="29"/>
      <c r="ABG17" s="29"/>
      <c r="ABH17" s="29"/>
      <c r="ABI17" s="29"/>
      <c r="ABJ17" s="29"/>
      <c r="ABK17" s="29"/>
      <c r="ABL17" s="29"/>
      <c r="ABM17" s="29"/>
      <c r="ABN17" s="29"/>
      <c r="ABO17" s="29"/>
      <c r="ABP17" s="29"/>
      <c r="ABQ17" s="29"/>
      <c r="ABR17" s="29"/>
      <c r="ABS17" s="29"/>
      <c r="ABT17" s="29"/>
      <c r="ABU17" s="29"/>
      <c r="ABV17" s="29"/>
      <c r="ABW17" s="29"/>
      <c r="ABX17" s="29"/>
      <c r="ABY17" s="29"/>
      <c r="ABZ17" s="29"/>
      <c r="ACA17" s="29"/>
      <c r="ACB17" s="29"/>
      <c r="ACC17" s="29"/>
      <c r="ACD17" s="29"/>
      <c r="ACE17" s="29"/>
      <c r="ACF17" s="29"/>
      <c r="ACG17" s="29"/>
      <c r="ACH17" s="29"/>
      <c r="ACI17" s="29"/>
      <c r="ACJ17" s="29"/>
      <c r="ACK17" s="29"/>
      <c r="ACL17" s="29"/>
      <c r="ACM17" s="29"/>
      <c r="ACN17" s="29"/>
      <c r="ACO17" s="29"/>
      <c r="ACP17" s="29"/>
      <c r="ACQ17" s="29"/>
      <c r="ACR17" s="29"/>
      <c r="ACS17" s="29"/>
      <c r="ACT17" s="29"/>
      <c r="ACU17" s="29"/>
      <c r="ACV17" s="29"/>
      <c r="ACW17" s="29"/>
      <c r="ACX17" s="29"/>
      <c r="ACY17" s="29"/>
      <c r="ACZ17" s="29"/>
      <c r="ADA17" s="29"/>
      <c r="ADB17" s="29"/>
      <c r="ADC17" s="29"/>
      <c r="ADD17" s="29"/>
      <c r="ADE17" s="29"/>
      <c r="ADF17" s="29"/>
      <c r="ADG17" s="29"/>
      <c r="ADH17" s="29"/>
      <c r="ADI17" s="29"/>
      <c r="ADJ17" s="29"/>
      <c r="ADK17" s="29"/>
      <c r="ADL17" s="29"/>
      <c r="ADM17" s="29"/>
      <c r="ADN17" s="29"/>
      <c r="ADO17" s="29"/>
      <c r="ADP17" s="29"/>
      <c r="ADQ17" s="29"/>
      <c r="ADR17" s="29"/>
      <c r="ADS17" s="29"/>
      <c r="ADT17" s="29"/>
      <c r="ADU17" s="29"/>
      <c r="ADV17" s="29"/>
      <c r="ADW17" s="29"/>
      <c r="ADX17" s="29"/>
      <c r="ADY17" s="29"/>
      <c r="ADZ17" s="29"/>
      <c r="AEA17" s="29"/>
      <c r="AEB17" s="29"/>
      <c r="AEC17" s="29"/>
      <c r="AED17" s="29"/>
      <c r="AEE17" s="29"/>
      <c r="AEF17" s="29"/>
      <c r="AEG17" s="29"/>
      <c r="AEH17" s="29"/>
      <c r="AEI17" s="29"/>
      <c r="AEJ17" s="29"/>
      <c r="AEK17" s="29"/>
      <c r="AEL17" s="29"/>
      <c r="AEM17" s="29"/>
      <c r="AEN17" s="29"/>
      <c r="AEO17" s="29"/>
      <c r="AEP17" s="29"/>
      <c r="AEQ17" s="29"/>
      <c r="AER17" s="29"/>
      <c r="AES17" s="29"/>
      <c r="AET17" s="29"/>
      <c r="AEU17" s="29"/>
      <c r="AEV17" s="29"/>
      <c r="AEW17" s="29"/>
      <c r="AEX17" s="29"/>
      <c r="AEY17" s="29"/>
      <c r="AEZ17" s="29"/>
      <c r="AFA17" s="29"/>
      <c r="AFB17" s="29"/>
      <c r="AFC17" s="29"/>
      <c r="AFD17" s="29"/>
      <c r="AFE17" s="29"/>
      <c r="AFF17" s="29"/>
      <c r="AFG17" s="29"/>
      <c r="AFH17" s="29"/>
      <c r="AFI17" s="29"/>
      <c r="AFJ17" s="29"/>
      <c r="AFK17" s="29"/>
      <c r="AFL17" s="29"/>
      <c r="AFM17" s="29"/>
      <c r="AFN17" s="29"/>
      <c r="AFO17" s="29"/>
      <c r="AFP17" s="29"/>
      <c r="AFQ17" s="29"/>
      <c r="AFR17" s="29"/>
      <c r="AFS17" s="29"/>
      <c r="AFT17" s="29"/>
      <c r="AFU17" s="29"/>
      <c r="AFV17" s="29"/>
      <c r="AFW17" s="29"/>
      <c r="AFX17" s="29"/>
      <c r="AFY17" s="29"/>
      <c r="AFZ17" s="29"/>
      <c r="AGA17" s="29"/>
      <c r="AGB17" s="29"/>
      <c r="AGC17" s="29"/>
      <c r="AGD17" s="29"/>
      <c r="AGE17" s="29"/>
      <c r="AGF17" s="29"/>
      <c r="AGG17" s="29"/>
      <c r="AGH17" s="29"/>
      <c r="AGI17" s="29"/>
      <c r="AGJ17" s="29"/>
      <c r="AGK17" s="29"/>
      <c r="AGL17" s="29"/>
      <c r="AGM17" s="29"/>
      <c r="AGN17" s="29"/>
      <c r="AGO17" s="29"/>
      <c r="AGP17" s="29"/>
      <c r="AGQ17" s="29"/>
      <c r="AGR17" s="29"/>
      <c r="AGS17" s="29"/>
      <c r="AGT17" s="29"/>
      <c r="AGU17" s="29"/>
      <c r="AGV17" s="29"/>
      <c r="AGW17" s="29"/>
      <c r="AGX17" s="29"/>
      <c r="AGY17" s="29"/>
      <c r="AGZ17" s="29"/>
      <c r="AHA17" s="29"/>
      <c r="AHB17" s="29"/>
      <c r="AHC17" s="29"/>
      <c r="AHD17" s="29"/>
      <c r="AHE17" s="29"/>
      <c r="AHF17" s="29"/>
      <c r="AHG17" s="29"/>
      <c r="AHH17" s="29"/>
      <c r="AHI17" s="29"/>
      <c r="AHJ17" s="29"/>
      <c r="AHK17" s="29"/>
      <c r="AHL17" s="29"/>
      <c r="AHM17" s="29"/>
      <c r="AHN17" s="29"/>
      <c r="AHO17" s="29"/>
      <c r="AHP17" s="29"/>
      <c r="AHQ17" s="29"/>
      <c r="AHR17" s="29"/>
      <c r="AHS17" s="29"/>
      <c r="AHT17" s="29"/>
      <c r="AHU17" s="29"/>
      <c r="AHV17" s="29"/>
      <c r="AHW17" s="29"/>
      <c r="AHX17" s="29"/>
      <c r="AHY17" s="29"/>
      <c r="AHZ17" s="29"/>
      <c r="AIA17" s="29"/>
      <c r="AIB17" s="29"/>
      <c r="AIC17" s="29"/>
      <c r="AID17" s="29"/>
      <c r="AIE17" s="29"/>
      <c r="AIF17" s="29"/>
      <c r="AIG17" s="29"/>
      <c r="AIH17" s="29"/>
      <c r="AII17" s="29"/>
      <c r="AIJ17" s="29"/>
      <c r="AIK17" s="29"/>
      <c r="AIL17" s="29"/>
      <c r="AIM17" s="29"/>
      <c r="AIN17" s="29"/>
      <c r="AIO17" s="29"/>
      <c r="AIP17" s="29"/>
      <c r="AIQ17" s="29"/>
      <c r="AIR17" s="29"/>
      <c r="AIS17" s="29"/>
      <c r="AIT17" s="29"/>
      <c r="AIU17" s="29"/>
      <c r="AIV17" s="29"/>
      <c r="AIW17" s="29"/>
      <c r="AIX17" s="29"/>
      <c r="AIY17" s="29"/>
      <c r="AIZ17" s="29"/>
      <c r="AJA17" s="29"/>
      <c r="AJB17" s="29"/>
      <c r="AJC17" s="29"/>
      <c r="AJD17" s="29"/>
      <c r="AJE17" s="29"/>
      <c r="AJF17" s="29"/>
      <c r="AJG17" s="29"/>
      <c r="AJH17" s="29"/>
      <c r="AJI17" s="29"/>
      <c r="AJJ17" s="29"/>
      <c r="AJK17" s="29"/>
      <c r="AJL17" s="29"/>
      <c r="AJM17" s="29"/>
      <c r="AJN17" s="29"/>
      <c r="AJO17" s="29"/>
      <c r="AJP17" s="29"/>
      <c r="AJQ17" s="29"/>
      <c r="AJR17" s="29"/>
      <c r="AJS17" s="29"/>
      <c r="AJT17" s="29"/>
      <c r="AJU17" s="29"/>
      <c r="AJV17" s="29"/>
      <c r="AJW17" s="29"/>
      <c r="AJX17" s="29"/>
      <c r="AJY17" s="29"/>
      <c r="AJZ17" s="29"/>
      <c r="AKA17" s="29"/>
      <c r="AKB17" s="29"/>
      <c r="AKC17" s="29"/>
      <c r="AKD17" s="29"/>
      <c r="AKE17" s="29"/>
      <c r="AKF17" s="29"/>
      <c r="AKG17" s="29"/>
      <c r="AKH17" s="29"/>
      <c r="AKI17" s="29"/>
      <c r="AKJ17" s="29"/>
      <c r="AKK17" s="29"/>
      <c r="AKL17" s="29"/>
      <c r="AKM17" s="29"/>
      <c r="AKN17" s="29"/>
      <c r="AKO17" s="29"/>
      <c r="AKP17" s="29"/>
      <c r="AKQ17" s="29"/>
      <c r="AKR17" s="29"/>
      <c r="AKS17" s="29"/>
      <c r="AKT17" s="29"/>
      <c r="AKU17" s="29"/>
      <c r="AKV17" s="29"/>
      <c r="AKW17" s="29"/>
      <c r="AKX17" s="29"/>
      <c r="AKY17" s="29"/>
      <c r="AKZ17" s="29"/>
      <c r="ALA17" s="29"/>
      <c r="ALB17" s="29"/>
      <c r="ALC17" s="29"/>
      <c r="ALD17" s="29"/>
      <c r="ALE17" s="29"/>
      <c r="ALF17" s="29"/>
      <c r="ALG17" s="29"/>
      <c r="ALH17" s="29"/>
      <c r="ALI17" s="29"/>
      <c r="ALJ17" s="29"/>
      <c r="ALK17" s="29"/>
      <c r="ALL17" s="29"/>
      <c r="ALM17" s="29"/>
      <c r="ALN17" s="29"/>
      <c r="ALO17" s="29"/>
      <c r="ALP17" s="29"/>
      <c r="ALQ17" s="29"/>
      <c r="ALR17" s="29"/>
      <c r="ALS17" s="29"/>
      <c r="ALT17" s="29"/>
      <c r="ALU17" s="29"/>
      <c r="ALV17" s="29"/>
      <c r="ALW17" s="29"/>
      <c r="ALX17" s="29"/>
      <c r="ALY17" s="29"/>
      <c r="ALZ17" s="29"/>
      <c r="AMA17" s="29"/>
      <c r="AMB17" s="29"/>
      <c r="AMC17" s="29"/>
      <c r="AMD17" s="29"/>
      <c r="AME17" s="29"/>
      <c r="AMF17" s="29"/>
      <c r="AMG17" s="29"/>
      <c r="AMH17" s="29"/>
      <c r="AMI17" s="29"/>
      <c r="AMJ17" s="29"/>
      <c r="AMK17" s="29"/>
    </row>
    <row r="18" spans="1:1025" ht="31.5">
      <c r="A18" s="63"/>
      <c r="B18" s="63"/>
      <c r="C18" s="31" t="s">
        <v>22</v>
      </c>
      <c r="D18" s="20"/>
      <c r="E18" s="20"/>
      <c r="F18" s="20"/>
      <c r="G18" s="20"/>
      <c r="H18" s="26">
        <f>H28+H30</f>
        <v>1000000</v>
      </c>
      <c r="I18" s="26">
        <f>I28+I30+I33</f>
        <v>802589</v>
      </c>
      <c r="J18" s="26">
        <f>J28+J30+J40+J33</f>
        <v>2391500</v>
      </c>
      <c r="K18" s="26"/>
      <c r="L18" s="26"/>
      <c r="M18" s="26"/>
      <c r="N18" s="27"/>
      <c r="O18" s="27"/>
      <c r="P18" s="27"/>
      <c r="Q18" s="27">
        <v>0</v>
      </c>
      <c r="R18" s="28">
        <v>0</v>
      </c>
      <c r="S18" s="64"/>
      <c r="T18" s="65"/>
      <c r="U18" s="66"/>
    </row>
    <row r="19" spans="1:1025" ht="19.5" customHeight="1">
      <c r="A19" s="63"/>
      <c r="B19" s="63"/>
      <c r="C19" s="24" t="s">
        <v>23</v>
      </c>
      <c r="D19" s="20"/>
      <c r="E19" s="20"/>
      <c r="F19" s="20"/>
      <c r="G19" s="20"/>
      <c r="H19" s="26">
        <f>H22+H25+H29+H31+H37+H26+H27+H32</f>
        <v>4224610.0999999996</v>
      </c>
      <c r="I19" s="26">
        <f>I22+I25+I29+I31+I37+I34+I35</f>
        <v>4265087.09</v>
      </c>
      <c r="J19" s="26">
        <f>J22+J25+J29+J31+J34+J37+J41</f>
        <v>2864449.23</v>
      </c>
      <c r="K19" s="26">
        <f>K22+K25+K26+K27+K29+K32+K34+K35+K37+K41</f>
        <v>2637924.46</v>
      </c>
      <c r="L19" s="26">
        <f>L22+L25+L26+L27+L29+L32+L34+L35+L37+L41</f>
        <v>2233374.64</v>
      </c>
      <c r="M19" s="26">
        <f>M22+M25+M26+M27+M29+M32+M34+M35+M37+M41</f>
        <v>2053301.5</v>
      </c>
      <c r="N19" s="27"/>
      <c r="O19" s="27"/>
      <c r="P19" s="27"/>
      <c r="Q19" s="27">
        <f>Q20</f>
        <v>1494500</v>
      </c>
      <c r="R19" s="28">
        <f>R20</f>
        <v>1494500</v>
      </c>
      <c r="S19" s="64"/>
      <c r="T19" s="65"/>
      <c r="U19" s="66"/>
    </row>
    <row r="20" spans="1:1025" ht="19.5" customHeight="1">
      <c r="A20" s="63"/>
      <c r="B20" s="63"/>
      <c r="C20" s="24" t="s">
        <v>24</v>
      </c>
      <c r="D20" s="15"/>
      <c r="E20" s="15"/>
      <c r="F20" s="15"/>
      <c r="G20" s="15"/>
      <c r="H20" s="26">
        <f>SUM(H36+H24+H21)</f>
        <v>5224610.0999999996</v>
      </c>
      <c r="I20" s="26">
        <f>I21+I24+I36</f>
        <v>5067676.09</v>
      </c>
      <c r="J20" s="26">
        <f>J22+J25+J26+J27+J28+J29+J32+J33+J34+J35+J37+J39+J40+J41</f>
        <v>5505949.2300000004</v>
      </c>
      <c r="K20" s="26">
        <f>K22+K25+K26+K27+K28+K29+K32+K33+K34+K35+K37+K39+K40+K41</f>
        <v>2637924.46</v>
      </c>
      <c r="L20" s="26">
        <f>L22+L25+L26+L27+L28+L29+L32+L33+L34+L35+L37+L39+L40+L41</f>
        <v>2233374.64</v>
      </c>
      <c r="M20" s="26">
        <f>M22+M25+M26+M27+M28+M29+M32+M33+M34+M35+M37+M39+M40+M41</f>
        <v>2053301.5</v>
      </c>
      <c r="N20" s="27"/>
      <c r="O20" s="27"/>
      <c r="P20" s="27"/>
      <c r="Q20" s="27">
        <f>Q21+Q24+Q36</f>
        <v>1494500</v>
      </c>
      <c r="R20" s="28">
        <f>R21+R24+R36</f>
        <v>1494500</v>
      </c>
      <c r="S20" s="64"/>
      <c r="T20" s="65"/>
      <c r="U20" s="66"/>
    </row>
    <row r="21" spans="1:1025" ht="36.75" customHeight="1">
      <c r="A21" s="32" t="s">
        <v>25</v>
      </c>
      <c r="B21" s="32" t="s">
        <v>75</v>
      </c>
      <c r="C21" s="32"/>
      <c r="D21" s="33"/>
      <c r="E21" s="33"/>
      <c r="F21" s="34" t="s">
        <v>26</v>
      </c>
      <c r="G21" s="33"/>
      <c r="H21" s="35">
        <f t="shared" ref="H21:M21" si="0">H22</f>
        <v>1768703</v>
      </c>
      <c r="I21" s="35">
        <f t="shared" si="0"/>
        <v>2820973.4</v>
      </c>
      <c r="J21" s="35">
        <f t="shared" si="0"/>
        <v>2540411.23</v>
      </c>
      <c r="K21" s="35">
        <f t="shared" si="0"/>
        <v>2637924.46</v>
      </c>
      <c r="L21" s="35">
        <f t="shared" si="0"/>
        <v>2233374.64</v>
      </c>
      <c r="M21" s="35">
        <f t="shared" si="0"/>
        <v>2053301.5</v>
      </c>
      <c r="N21" s="36"/>
      <c r="O21" s="36"/>
      <c r="P21" s="36"/>
      <c r="Q21" s="36">
        <f>Q22</f>
        <v>1419500</v>
      </c>
      <c r="R21" s="37">
        <f>R22</f>
        <v>1419500</v>
      </c>
      <c r="S21" s="61" t="s">
        <v>27</v>
      </c>
      <c r="T21" s="38"/>
      <c r="U21" s="38"/>
      <c r="V21" s="2"/>
      <c r="W21" s="2"/>
      <c r="X21" s="2"/>
    </row>
    <row r="22" spans="1:1025" ht="84" customHeight="1">
      <c r="A22" s="24"/>
      <c r="B22" s="24" t="s">
        <v>28</v>
      </c>
      <c r="C22" s="24" t="s">
        <v>24</v>
      </c>
      <c r="D22" s="15">
        <v>905</v>
      </c>
      <c r="E22" s="16" t="s">
        <v>29</v>
      </c>
      <c r="F22" s="16" t="s">
        <v>30</v>
      </c>
      <c r="G22" s="15">
        <v>621</v>
      </c>
      <c r="H22" s="26">
        <v>1768703</v>
      </c>
      <c r="I22" s="26">
        <f>2427773.4+263000+130200</f>
        <v>2820973.4</v>
      </c>
      <c r="J22" s="26">
        <v>2540411.23</v>
      </c>
      <c r="K22" s="26">
        <v>2637924.46</v>
      </c>
      <c r="L22" s="39">
        <v>2233374.64</v>
      </c>
      <c r="M22" s="26">
        <v>2053301.5</v>
      </c>
      <c r="N22" s="27"/>
      <c r="O22" s="27"/>
      <c r="P22" s="27"/>
      <c r="Q22" s="27">
        <v>1419500</v>
      </c>
      <c r="R22" s="28">
        <v>1419500</v>
      </c>
      <c r="S22" s="61"/>
      <c r="T22" s="58" t="s">
        <v>31</v>
      </c>
      <c r="U22" s="57" t="s">
        <v>32</v>
      </c>
    </row>
    <row r="23" spans="1:1025" ht="64.5" hidden="1" customHeight="1">
      <c r="A23" s="40"/>
      <c r="B23" s="24" t="s">
        <v>33</v>
      </c>
      <c r="C23" s="24" t="s">
        <v>34</v>
      </c>
      <c r="D23" s="15">
        <v>905</v>
      </c>
      <c r="E23" s="16" t="s">
        <v>29</v>
      </c>
      <c r="F23" s="16" t="s">
        <v>35</v>
      </c>
      <c r="G23" s="15">
        <v>621</v>
      </c>
      <c r="H23" s="26">
        <v>0</v>
      </c>
      <c r="I23" s="26">
        <v>0</v>
      </c>
      <c r="J23" s="26">
        <v>0</v>
      </c>
      <c r="K23" s="26">
        <v>0</v>
      </c>
      <c r="L23" s="39">
        <v>0</v>
      </c>
      <c r="M23" s="26">
        <v>0</v>
      </c>
      <c r="N23" s="27"/>
      <c r="O23" s="27"/>
      <c r="P23" s="27"/>
      <c r="Q23" s="27">
        <v>0</v>
      </c>
      <c r="R23" s="28">
        <v>0</v>
      </c>
      <c r="S23" s="61"/>
      <c r="T23" s="58"/>
      <c r="U23" s="57"/>
    </row>
    <row r="24" spans="1:1025" s="43" customFormat="1" ht="66.75" customHeight="1">
      <c r="A24" s="32"/>
      <c r="B24" s="32" t="s">
        <v>36</v>
      </c>
      <c r="C24" s="32"/>
      <c r="D24" s="33"/>
      <c r="E24" s="34"/>
      <c r="F24" s="34"/>
      <c r="G24" s="33"/>
      <c r="H24" s="35">
        <f>H25+H28+H29+H30+H31+H26+H27+H32</f>
        <v>3390908</v>
      </c>
      <c r="I24" s="35">
        <f>SUM(I25:I35)</f>
        <v>2181702.69</v>
      </c>
      <c r="J24" s="35">
        <f>SUM(J25:J35)</f>
        <v>2607055</v>
      </c>
      <c r="K24" s="35"/>
      <c r="L24" s="35"/>
      <c r="M24" s="35"/>
      <c r="N24" s="36"/>
      <c r="O24" s="36"/>
      <c r="P24" s="36"/>
      <c r="Q24" s="36">
        <f>Q25</f>
        <v>10000</v>
      </c>
      <c r="R24" s="37">
        <f>R25</f>
        <v>10000</v>
      </c>
      <c r="S24" s="61"/>
      <c r="T24" s="42"/>
      <c r="U24" s="57">
        <v>1</v>
      </c>
    </row>
    <row r="25" spans="1:1025" ht="67.5" customHeight="1">
      <c r="A25" s="24"/>
      <c r="B25" s="24" t="s">
        <v>37</v>
      </c>
      <c r="C25" s="24" t="s">
        <v>38</v>
      </c>
      <c r="D25" s="15">
        <v>905</v>
      </c>
      <c r="E25" s="16" t="s">
        <v>29</v>
      </c>
      <c r="F25" s="16" t="s">
        <v>39</v>
      </c>
      <c r="G25" s="15">
        <v>622</v>
      </c>
      <c r="H25" s="26">
        <v>12500</v>
      </c>
      <c r="I25" s="26"/>
      <c r="J25" s="26">
        <v>169300</v>
      </c>
      <c r="K25" s="26"/>
      <c r="L25" s="39"/>
      <c r="M25" s="26"/>
      <c r="N25" s="27"/>
      <c r="O25" s="27"/>
      <c r="P25" s="27"/>
      <c r="Q25" s="27">
        <v>10000</v>
      </c>
      <c r="R25" s="28">
        <v>10000</v>
      </c>
      <c r="S25" s="61"/>
      <c r="T25" s="40" t="s">
        <v>40</v>
      </c>
      <c r="U25" s="57"/>
    </row>
    <row r="26" spans="1:1025" ht="52.5" customHeight="1">
      <c r="A26" s="24"/>
      <c r="B26" s="24" t="s">
        <v>41</v>
      </c>
      <c r="C26" s="24" t="s">
        <v>24</v>
      </c>
      <c r="D26" s="15"/>
      <c r="E26" s="16"/>
      <c r="F26" s="16"/>
      <c r="G26" s="15"/>
      <c r="H26" s="26">
        <v>80000</v>
      </c>
      <c r="I26" s="26"/>
      <c r="J26" s="26"/>
      <c r="K26" s="26"/>
      <c r="L26" s="39"/>
      <c r="M26" s="26"/>
      <c r="N26" s="27"/>
      <c r="O26" s="27"/>
      <c r="P26" s="27"/>
      <c r="Q26" s="27"/>
      <c r="R26" s="28"/>
      <c r="S26" s="61"/>
      <c r="T26" s="40" t="s">
        <v>42</v>
      </c>
      <c r="U26" s="57"/>
    </row>
    <row r="27" spans="1:1025" ht="35.25" customHeight="1">
      <c r="A27" s="24"/>
      <c r="B27" s="24" t="s">
        <v>43</v>
      </c>
      <c r="C27" s="24" t="s">
        <v>24</v>
      </c>
      <c r="D27" s="15"/>
      <c r="E27" s="16"/>
      <c r="F27" s="16"/>
      <c r="G27" s="15"/>
      <c r="H27" s="26">
        <v>128000</v>
      </c>
      <c r="I27" s="26"/>
      <c r="J27" s="26"/>
      <c r="K27" s="26"/>
      <c r="L27" s="39"/>
      <c r="M27" s="26"/>
      <c r="N27" s="27"/>
      <c r="O27" s="27"/>
      <c r="P27" s="27"/>
      <c r="Q27" s="27"/>
      <c r="R27" s="28"/>
      <c r="S27" s="61"/>
      <c r="T27" s="40" t="s">
        <v>44</v>
      </c>
      <c r="U27" s="57"/>
    </row>
    <row r="28" spans="1:1025" ht="68.25" customHeight="1">
      <c r="A28" s="58"/>
      <c r="B28" s="24" t="s">
        <v>45</v>
      </c>
      <c r="C28" s="24" t="s">
        <v>34</v>
      </c>
      <c r="D28" s="15"/>
      <c r="E28" s="16"/>
      <c r="F28" s="16"/>
      <c r="G28" s="15"/>
      <c r="H28" s="26">
        <v>1000000</v>
      </c>
      <c r="I28" s="26"/>
      <c r="J28" s="26"/>
      <c r="K28" s="26"/>
      <c r="L28" s="39"/>
      <c r="M28" s="26"/>
      <c r="N28" s="27"/>
      <c r="O28" s="27"/>
      <c r="P28" s="27"/>
      <c r="Q28" s="27">
        <v>0</v>
      </c>
      <c r="R28" s="28">
        <v>0</v>
      </c>
      <c r="S28" s="61"/>
      <c r="T28" s="58" t="s">
        <v>46</v>
      </c>
      <c r="U28" s="57"/>
    </row>
    <row r="29" spans="1:1025" ht="72" customHeight="1">
      <c r="A29" s="58"/>
      <c r="B29" s="24" t="s">
        <v>47</v>
      </c>
      <c r="C29" s="24" t="s">
        <v>38</v>
      </c>
      <c r="D29" s="15"/>
      <c r="E29" s="16"/>
      <c r="F29" s="16"/>
      <c r="G29" s="15"/>
      <c r="H29" s="26">
        <v>20408</v>
      </c>
      <c r="I29" s="26"/>
      <c r="J29" s="26"/>
      <c r="K29" s="26"/>
      <c r="L29" s="39"/>
      <c r="M29" s="26"/>
      <c r="N29" s="27"/>
      <c r="O29" s="27"/>
      <c r="P29" s="27"/>
      <c r="Q29" s="27">
        <v>0</v>
      </c>
      <c r="R29" s="28">
        <v>0</v>
      </c>
      <c r="S29" s="61"/>
      <c r="T29" s="58"/>
      <c r="U29" s="57"/>
    </row>
    <row r="30" spans="1:1025" ht="78.75" hidden="1" customHeight="1">
      <c r="A30" s="58"/>
      <c r="B30" s="24" t="s">
        <v>48</v>
      </c>
      <c r="C30" s="24" t="s">
        <v>34</v>
      </c>
      <c r="D30" s="15"/>
      <c r="E30" s="16"/>
      <c r="F30" s="16"/>
      <c r="G30" s="15"/>
      <c r="H30" s="26">
        <v>0</v>
      </c>
      <c r="I30" s="26"/>
      <c r="J30" s="26"/>
      <c r="K30" s="26"/>
      <c r="L30" s="39"/>
      <c r="M30" s="26"/>
      <c r="N30" s="27"/>
      <c r="O30" s="27"/>
      <c r="P30" s="27"/>
      <c r="Q30" s="27"/>
      <c r="R30" s="28"/>
      <c r="S30" s="61"/>
      <c r="T30" s="58" t="s">
        <v>49</v>
      </c>
      <c r="U30" s="57"/>
    </row>
    <row r="31" spans="1:1025" ht="63" hidden="1">
      <c r="A31" s="58"/>
      <c r="B31" s="24" t="s">
        <v>50</v>
      </c>
      <c r="C31" s="24" t="s">
        <v>38</v>
      </c>
      <c r="D31" s="15"/>
      <c r="E31" s="16"/>
      <c r="F31" s="16"/>
      <c r="G31" s="15"/>
      <c r="H31" s="26">
        <v>0</v>
      </c>
      <c r="I31" s="26"/>
      <c r="J31" s="26"/>
      <c r="K31" s="26"/>
      <c r="L31" s="39"/>
      <c r="M31" s="26"/>
      <c r="N31" s="27"/>
      <c r="O31" s="27"/>
      <c r="P31" s="27"/>
      <c r="Q31" s="27"/>
      <c r="R31" s="28"/>
      <c r="S31" s="61"/>
      <c r="T31" s="58"/>
      <c r="U31" s="57"/>
    </row>
    <row r="32" spans="1:1025" ht="71.25" customHeight="1">
      <c r="A32" s="40"/>
      <c r="B32" s="44" t="s">
        <v>51</v>
      </c>
      <c r="C32" s="24" t="s">
        <v>24</v>
      </c>
      <c r="D32" s="15">
        <v>905</v>
      </c>
      <c r="E32" s="16" t="s">
        <v>29</v>
      </c>
      <c r="F32" s="16" t="s">
        <v>52</v>
      </c>
      <c r="G32" s="15">
        <v>622</v>
      </c>
      <c r="H32" s="26">
        <v>2150000</v>
      </c>
      <c r="I32" s="26"/>
      <c r="J32" s="26"/>
      <c r="K32" s="26"/>
      <c r="L32" s="39"/>
      <c r="M32" s="26"/>
      <c r="N32" s="27"/>
      <c r="O32" s="27"/>
      <c r="P32" s="27"/>
      <c r="Q32" s="27"/>
      <c r="R32" s="28"/>
      <c r="S32" s="61"/>
      <c r="T32" s="44" t="s">
        <v>53</v>
      </c>
      <c r="U32" s="57"/>
    </row>
    <row r="33" spans="1:21" ht="50.25" customHeight="1">
      <c r="A33" s="40"/>
      <c r="B33" s="44" t="s">
        <v>54</v>
      </c>
      <c r="C33" s="24" t="s">
        <v>34</v>
      </c>
      <c r="D33" s="15">
        <v>905</v>
      </c>
      <c r="E33" s="16" t="s">
        <v>29</v>
      </c>
      <c r="F33" s="16" t="s">
        <v>55</v>
      </c>
      <c r="G33" s="15">
        <v>622</v>
      </c>
      <c r="H33" s="26"/>
      <c r="I33" s="26">
        <v>802589</v>
      </c>
      <c r="J33" s="26">
        <v>2389000</v>
      </c>
      <c r="K33" s="26"/>
      <c r="L33" s="39"/>
      <c r="M33" s="26"/>
      <c r="N33" s="27"/>
      <c r="O33" s="27"/>
      <c r="P33" s="27"/>
      <c r="Q33" s="27"/>
      <c r="R33" s="28"/>
      <c r="S33" s="61"/>
      <c r="T33" s="62" t="s">
        <v>56</v>
      </c>
      <c r="U33" s="41"/>
    </row>
    <row r="34" spans="1:21" ht="64.5" customHeight="1">
      <c r="A34" s="40"/>
      <c r="B34" s="44" t="s">
        <v>57</v>
      </c>
      <c r="C34" s="24" t="s">
        <v>24</v>
      </c>
      <c r="D34" s="15">
        <v>905</v>
      </c>
      <c r="E34" s="16" t="s">
        <v>29</v>
      </c>
      <c r="F34" s="16" t="s">
        <v>58</v>
      </c>
      <c r="G34" s="15">
        <v>622</v>
      </c>
      <c r="H34" s="26"/>
      <c r="I34" s="26">
        <v>16379</v>
      </c>
      <c r="J34" s="26">
        <v>48755</v>
      </c>
      <c r="K34" s="26"/>
      <c r="L34" s="39"/>
      <c r="M34" s="26"/>
      <c r="N34" s="27"/>
      <c r="O34" s="27"/>
      <c r="P34" s="27"/>
      <c r="Q34" s="27"/>
      <c r="R34" s="28"/>
      <c r="S34" s="61"/>
      <c r="T34" s="62"/>
      <c r="U34" s="41"/>
    </row>
    <row r="35" spans="1:21" ht="112.5" customHeight="1">
      <c r="A35" s="40"/>
      <c r="B35" s="44" t="s">
        <v>59</v>
      </c>
      <c r="C35" s="24" t="s">
        <v>24</v>
      </c>
      <c r="D35" s="15"/>
      <c r="E35" s="16"/>
      <c r="F35" s="16"/>
      <c r="G35" s="15"/>
      <c r="H35" s="26"/>
      <c r="I35" s="26">
        <f>362972+1000000-237.31</f>
        <v>1362734.69</v>
      </c>
      <c r="J35" s="26"/>
      <c r="K35" s="26"/>
      <c r="L35" s="39"/>
      <c r="M35" s="26"/>
      <c r="N35" s="27"/>
      <c r="O35" s="27"/>
      <c r="P35" s="27"/>
      <c r="Q35" s="27"/>
      <c r="R35" s="28"/>
      <c r="S35" s="61"/>
      <c r="T35" s="44" t="s">
        <v>60</v>
      </c>
      <c r="U35" s="41"/>
    </row>
    <row r="36" spans="1:21" ht="64.5" customHeight="1">
      <c r="A36" s="32"/>
      <c r="B36" s="32" t="s">
        <v>61</v>
      </c>
      <c r="C36" s="32"/>
      <c r="D36" s="33"/>
      <c r="E36" s="34"/>
      <c r="F36" s="34"/>
      <c r="G36" s="33"/>
      <c r="H36" s="35">
        <f>H37</f>
        <v>64999.1</v>
      </c>
      <c r="I36" s="35">
        <f>I37</f>
        <v>65000</v>
      </c>
      <c r="J36" s="35">
        <f>J37</f>
        <v>100830</v>
      </c>
      <c r="K36" s="35"/>
      <c r="L36" s="35"/>
      <c r="M36" s="35"/>
      <c r="N36" s="36"/>
      <c r="O36" s="36"/>
      <c r="P36" s="36"/>
      <c r="Q36" s="36">
        <f>Q37</f>
        <v>65000</v>
      </c>
      <c r="R36" s="37">
        <f>R37</f>
        <v>65000</v>
      </c>
      <c r="S36" s="61"/>
      <c r="T36" s="15"/>
      <c r="U36" s="57">
        <v>2.2999999999999998</v>
      </c>
    </row>
    <row r="37" spans="1:21" ht="84" customHeight="1">
      <c r="A37" s="24"/>
      <c r="B37" s="24" t="s">
        <v>62</v>
      </c>
      <c r="C37" s="24" t="s">
        <v>38</v>
      </c>
      <c r="D37" s="15">
        <v>905</v>
      </c>
      <c r="E37" s="16" t="s">
        <v>29</v>
      </c>
      <c r="F37" s="16" t="s">
        <v>63</v>
      </c>
      <c r="G37" s="15">
        <v>622</v>
      </c>
      <c r="H37" s="26">
        <v>64999.1</v>
      </c>
      <c r="I37" s="26">
        <v>65000</v>
      </c>
      <c r="J37" s="26">
        <v>100830</v>
      </c>
      <c r="K37" s="26"/>
      <c r="L37" s="39"/>
      <c r="M37" s="26"/>
      <c r="N37" s="27"/>
      <c r="O37" s="27"/>
      <c r="P37" s="27"/>
      <c r="Q37" s="27">
        <v>65000</v>
      </c>
      <c r="R37" s="28">
        <v>65000</v>
      </c>
      <c r="S37" s="61"/>
      <c r="T37" s="24" t="s">
        <v>64</v>
      </c>
      <c r="U37" s="57"/>
    </row>
    <row r="38" spans="1:21" ht="47.25" customHeight="1">
      <c r="A38" s="32"/>
      <c r="B38" s="32" t="s">
        <v>65</v>
      </c>
      <c r="C38" s="32"/>
      <c r="D38" s="33"/>
      <c r="E38" s="34"/>
      <c r="F38" s="34"/>
      <c r="G38" s="33"/>
      <c r="H38" s="35"/>
      <c r="I38" s="35"/>
      <c r="J38" s="35">
        <f>J41+J39+J40</f>
        <v>257653</v>
      </c>
      <c r="K38" s="35"/>
      <c r="L38" s="35"/>
      <c r="M38" s="35"/>
      <c r="N38" s="36"/>
      <c r="O38" s="36"/>
      <c r="P38" s="36"/>
      <c r="Q38" s="36">
        <f>Q41</f>
        <v>65000</v>
      </c>
      <c r="R38" s="37">
        <f>R41</f>
        <v>65000</v>
      </c>
      <c r="S38" s="45"/>
      <c r="T38" s="15"/>
      <c r="U38" s="57">
        <v>2.2999999999999998</v>
      </c>
    </row>
    <row r="39" spans="1:21" ht="27.75" customHeight="1">
      <c r="A39" s="32"/>
      <c r="B39" s="58" t="s">
        <v>66</v>
      </c>
      <c r="C39" s="24" t="s">
        <v>67</v>
      </c>
      <c r="D39" s="15">
        <v>905</v>
      </c>
      <c r="E39" s="16" t="s">
        <v>29</v>
      </c>
      <c r="F39" s="16" t="s">
        <v>68</v>
      </c>
      <c r="G39" s="15">
        <v>622</v>
      </c>
      <c r="H39" s="26"/>
      <c r="I39" s="26"/>
      <c r="J39" s="26">
        <v>250000</v>
      </c>
      <c r="K39" s="26"/>
      <c r="L39" s="26"/>
      <c r="M39" s="26"/>
      <c r="N39" s="36"/>
      <c r="O39" s="36"/>
      <c r="P39" s="36"/>
      <c r="Q39" s="36"/>
      <c r="R39" s="37"/>
      <c r="S39" s="45"/>
      <c r="T39" s="58" t="s">
        <v>69</v>
      </c>
      <c r="U39" s="57"/>
    </row>
    <row r="40" spans="1:21" ht="28.5" customHeight="1">
      <c r="A40" s="32"/>
      <c r="B40" s="58"/>
      <c r="C40" s="24" t="s">
        <v>34</v>
      </c>
      <c r="D40" s="15">
        <v>905</v>
      </c>
      <c r="E40" s="16" t="s">
        <v>29</v>
      </c>
      <c r="F40" s="16" t="s">
        <v>68</v>
      </c>
      <c r="G40" s="15">
        <v>622</v>
      </c>
      <c r="H40" s="26"/>
      <c r="I40" s="26"/>
      <c r="J40" s="26">
        <v>2500</v>
      </c>
      <c r="K40" s="26"/>
      <c r="L40" s="26"/>
      <c r="M40" s="26"/>
      <c r="N40" s="36"/>
      <c r="O40" s="36"/>
      <c r="P40" s="36"/>
      <c r="Q40" s="36"/>
      <c r="R40" s="37"/>
      <c r="S40" s="45"/>
      <c r="T40" s="58"/>
      <c r="U40" s="57"/>
    </row>
    <row r="41" spans="1:21" ht="28.5" customHeight="1">
      <c r="A41" s="24"/>
      <c r="B41" s="58"/>
      <c r="C41" s="24" t="s">
        <v>24</v>
      </c>
      <c r="D41" s="15">
        <v>905</v>
      </c>
      <c r="E41" s="16" t="s">
        <v>29</v>
      </c>
      <c r="F41" s="16" t="s">
        <v>68</v>
      </c>
      <c r="G41" s="15">
        <v>622</v>
      </c>
      <c r="H41" s="26"/>
      <c r="I41" s="26"/>
      <c r="J41" s="26">
        <v>5153</v>
      </c>
      <c r="K41" s="26"/>
      <c r="L41" s="39"/>
      <c r="M41" s="26"/>
      <c r="N41" s="27"/>
      <c r="O41" s="27"/>
      <c r="P41" s="27"/>
      <c r="Q41" s="27">
        <v>65000</v>
      </c>
      <c r="R41" s="28">
        <v>65000</v>
      </c>
      <c r="S41" s="45"/>
      <c r="T41" s="58"/>
      <c r="U41" s="57"/>
    </row>
    <row r="43" spans="1:21" hidden="1"/>
    <row r="44" spans="1:21" ht="81.75" customHeight="1">
      <c r="A44" s="59" t="s">
        <v>76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46"/>
      <c r="M44" s="46"/>
      <c r="N44" s="47"/>
      <c r="O44" s="47"/>
      <c r="P44" s="47"/>
      <c r="Q44" s="47"/>
      <c r="R44" s="47"/>
      <c r="S44" s="48" t="s">
        <v>70</v>
      </c>
      <c r="T44" s="49" t="s">
        <v>71</v>
      </c>
    </row>
    <row r="45" spans="1:21" ht="18.75">
      <c r="A45" s="60"/>
      <c r="B45" s="60"/>
      <c r="C45" s="60"/>
      <c r="D45" s="50"/>
      <c r="E45" s="50"/>
      <c r="F45" s="51"/>
      <c r="G45" s="50"/>
      <c r="H45" s="52"/>
      <c r="I45" s="52"/>
      <c r="J45" s="52"/>
      <c r="K45" s="52"/>
      <c r="L45" s="53"/>
      <c r="M45" s="52"/>
      <c r="N45" s="50"/>
      <c r="O45" s="50"/>
      <c r="P45" s="50"/>
      <c r="Q45" s="50"/>
      <c r="R45" s="54"/>
      <c r="S45" s="55"/>
    </row>
  </sheetData>
  <mergeCells count="37">
    <mergeCell ref="T1:U1"/>
    <mergeCell ref="T2:U2"/>
    <mergeCell ref="T3:U3"/>
    <mergeCell ref="T5:U5"/>
    <mergeCell ref="T7:U7"/>
    <mergeCell ref="J9:K9"/>
    <mergeCell ref="T9:U9"/>
    <mergeCell ref="A10:U10"/>
    <mergeCell ref="A11:U11"/>
    <mergeCell ref="A13:A14"/>
    <mergeCell ref="B13:B14"/>
    <mergeCell ref="C13:C14"/>
    <mergeCell ref="D13:G13"/>
    <mergeCell ref="H13:R13"/>
    <mergeCell ref="S13:S14"/>
    <mergeCell ref="T13:T14"/>
    <mergeCell ref="U13:U14"/>
    <mergeCell ref="A16:A20"/>
    <mergeCell ref="B16:B20"/>
    <mergeCell ref="S16:S20"/>
    <mergeCell ref="T16:T20"/>
    <mergeCell ref="U16:U20"/>
    <mergeCell ref="S21:S37"/>
    <mergeCell ref="T22:T23"/>
    <mergeCell ref="U22:U23"/>
    <mergeCell ref="U24:U32"/>
    <mergeCell ref="A28:A29"/>
    <mergeCell ref="T28:T29"/>
    <mergeCell ref="A30:A31"/>
    <mergeCell ref="T30:T31"/>
    <mergeCell ref="T33:T34"/>
    <mergeCell ref="U36:U37"/>
    <mergeCell ref="U38:U41"/>
    <mergeCell ref="B39:B41"/>
    <mergeCell ref="T39:T41"/>
    <mergeCell ref="A44:K44"/>
    <mergeCell ref="A45:C45"/>
  </mergeCells>
  <pageMargins left="1.1812499999999999" right="0.59027777777777801" top="0.78749999999999998" bottom="0.78749999999999998" header="0.511811023622047" footer="0.511811023622047"/>
  <pageSetup paperSize="9" scale="54" fitToHeight="0" orientation="landscape" r:id="rId1"/>
  <rowBreaks count="1" manualBreakCount="1">
    <brk id="26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17.02.2023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revision>28</cp:revision>
  <cp:lastPrinted>2025-03-27T03:51:10Z</cp:lastPrinted>
  <dcterms:created xsi:type="dcterms:W3CDTF">2015-11-04T05:41:40Z</dcterms:created>
  <dcterms:modified xsi:type="dcterms:W3CDTF">2025-03-27T03:51:12Z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